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5880" activeTab="0"/>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'CBS'!$A$1:$H$62</definedName>
    <definedName name="_xlnm.Print_Area" localSheetId="4">'CCF'!$A$1:$G$54</definedName>
    <definedName name="_xlnm.Print_Area" localSheetId="1">'CIS'!$A$1:$L$62</definedName>
    <definedName name="_xlnm.Print_Area" localSheetId="3">'Equity'!$A$1:$L$60</definedName>
    <definedName name="_xlnm.Print_Area" localSheetId="5">'Notes'!$A$1:$P$281</definedName>
    <definedName name="_xlnm.Print_Titles" localSheetId="5">'Notes'!$1:$6</definedName>
    <definedName name="Z_EC2F5745_AD53_4030_BB37_77EBAACA5B76_.wvu.PrintArea" localSheetId="2" hidden="1">'CBS'!$A$1:$H$62</definedName>
    <definedName name="Z_EC2F5745_AD53_4030_BB37_77EBAACA5B76_.wvu.PrintArea" localSheetId="4" hidden="1">'CCF'!$A$1:$G$54</definedName>
    <definedName name="Z_EC2F5745_AD53_4030_BB37_77EBAACA5B76_.wvu.PrintArea" localSheetId="1" hidden="1">'CIS'!$A$1:$L$64</definedName>
    <definedName name="Z_EC2F5745_AD53_4030_BB37_77EBAACA5B76_.wvu.PrintArea" localSheetId="3" hidden="1">'Equity'!$A$1:$L$60</definedName>
    <definedName name="Z_EC2F5745_AD53_4030_BB37_77EBAACA5B76_.wvu.PrintArea" localSheetId="5" hidden="1">'Notes'!$A$1:$O$320</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<sst xmlns="http://schemas.openxmlformats.org/spreadsheetml/2006/main" count="324" uniqueCount="249">
  <si>
    <t>Fixed deposits with licensed banks</t>
  </si>
  <si>
    <t>Inventories</t>
  </si>
  <si>
    <t>Company No. : 647125-P</t>
  </si>
  <si>
    <t>MMS Ventures Berhad</t>
  </si>
  <si>
    <t>(UNAUDITED)</t>
  </si>
  <si>
    <t>Property, Plant and Equipment</t>
  </si>
  <si>
    <t>(Incorporated in Malaysia)</t>
  </si>
  <si>
    <t>(The  figures  have  not  been  audited)</t>
  </si>
  <si>
    <t>INDIVIDUAL QUARTER</t>
  </si>
  <si>
    <t>CUMULATIVE QUARTER</t>
  </si>
  <si>
    <t>RM</t>
  </si>
  <si>
    <t>Sundry creditors and accruals</t>
  </si>
  <si>
    <t>Deferred taxation</t>
  </si>
  <si>
    <t>Taxation</t>
  </si>
  <si>
    <t>Share capital</t>
  </si>
  <si>
    <t>Trade debtors</t>
  </si>
  <si>
    <t>Cash and bank balances</t>
  </si>
  <si>
    <t>Cost of sales</t>
  </si>
  <si>
    <t>Trade creditors</t>
  </si>
  <si>
    <t>Current Assets</t>
  </si>
  <si>
    <t>Current Liabilities</t>
  </si>
  <si>
    <t>Net Current Assets</t>
  </si>
  <si>
    <t>Retained profit</t>
  </si>
  <si>
    <t>Gross profit</t>
  </si>
  <si>
    <t>Other operating income</t>
  </si>
  <si>
    <t>Administration expenses</t>
  </si>
  <si>
    <t>Profit before taxation</t>
  </si>
  <si>
    <t>Provision for taxation</t>
  </si>
  <si>
    <t>Revenue</t>
  </si>
  <si>
    <t>Non-Current Assets</t>
  </si>
  <si>
    <t>to</t>
  </si>
  <si>
    <t>CONDENSED  PROFORMA  CONSOLIDATED  CASH  FLOW  STATEMENT</t>
  </si>
  <si>
    <t>Cash flows from operating activities</t>
  </si>
  <si>
    <t>Sundry debtors, deposits and prepayments</t>
  </si>
  <si>
    <t>Income tax paid</t>
  </si>
  <si>
    <t>Cash flows from investing activities</t>
  </si>
  <si>
    <t>Purchase of property, plant and equipment</t>
  </si>
  <si>
    <t>Share</t>
  </si>
  <si>
    <t>Capital</t>
  </si>
  <si>
    <t>Retained</t>
  </si>
  <si>
    <t>Profit</t>
  </si>
  <si>
    <t>Total</t>
  </si>
  <si>
    <t>As At End</t>
  </si>
  <si>
    <t>Of Current</t>
  </si>
  <si>
    <t>Quarter</t>
  </si>
  <si>
    <t>As At</t>
  </si>
  <si>
    <t>Financial</t>
  </si>
  <si>
    <t>Year End</t>
  </si>
  <si>
    <t>Current</t>
  </si>
  <si>
    <t>Year</t>
  </si>
  <si>
    <t>Preceding Year</t>
  </si>
  <si>
    <t>Corresponding</t>
  </si>
  <si>
    <t>To Date</t>
  </si>
  <si>
    <t>Period</t>
  </si>
  <si>
    <t>A1</t>
  </si>
  <si>
    <t>The financial statements of the Group and of the Company have been prepared under the historical cost convention and comply with the Companies Act, 1965 and applicable Approved Accounting Standards in Malaysia.</t>
  </si>
  <si>
    <t>A2</t>
  </si>
  <si>
    <t>Audit report of preceding annual financial statements</t>
  </si>
  <si>
    <t>A3</t>
  </si>
  <si>
    <t>Seasonal or cyclical factors</t>
  </si>
  <si>
    <t>A4</t>
  </si>
  <si>
    <t>Unusual items affecting assets, liabilities, equity, net income or cash flows</t>
  </si>
  <si>
    <t>A5</t>
  </si>
  <si>
    <t>Material changes in estimates</t>
  </si>
  <si>
    <t>A6</t>
  </si>
  <si>
    <t>Debt and equity securities</t>
  </si>
  <si>
    <t>A7</t>
  </si>
  <si>
    <t>Segmental information</t>
  </si>
  <si>
    <t>Valuation of property, plant and equipment</t>
  </si>
  <si>
    <t>A10</t>
  </si>
  <si>
    <t>Changes in the composition of the Group</t>
  </si>
  <si>
    <t>A12</t>
  </si>
  <si>
    <t>Contingent liabilities</t>
  </si>
  <si>
    <t>A13</t>
  </si>
  <si>
    <t>Capital commitments</t>
  </si>
  <si>
    <t>A14</t>
  </si>
  <si>
    <t>Significant related party transactions</t>
  </si>
  <si>
    <t>B1</t>
  </si>
  <si>
    <t>Review of performance</t>
  </si>
  <si>
    <t>B2</t>
  </si>
  <si>
    <t>Variation of results against preceding quarter</t>
  </si>
  <si>
    <t>B3</t>
  </si>
  <si>
    <t>B4</t>
  </si>
  <si>
    <t>Variance of actual profit from forecast profit</t>
  </si>
  <si>
    <t>Not applicable as no profit forecast was published.</t>
  </si>
  <si>
    <t>B5</t>
  </si>
  <si>
    <t>B6</t>
  </si>
  <si>
    <t>B7</t>
  </si>
  <si>
    <t>B8</t>
  </si>
  <si>
    <t>Group's borrowings and debt securities</t>
  </si>
  <si>
    <t>B9</t>
  </si>
  <si>
    <t>Off balance sheet financial instruments</t>
  </si>
  <si>
    <t>B10</t>
  </si>
  <si>
    <t>Material litigation</t>
  </si>
  <si>
    <t>B11</t>
  </si>
  <si>
    <t>Earnings per share (EPS)</t>
  </si>
  <si>
    <t>Basic EPS</t>
  </si>
  <si>
    <t>Diluted EPS</t>
  </si>
  <si>
    <t xml:space="preserve">Status of corporate proposal </t>
  </si>
  <si>
    <t>There were no financial instruments with off-balance sheet risk as at the date of this announcement applicable to the Group.</t>
  </si>
  <si>
    <t>Note</t>
  </si>
  <si>
    <t>Cash and cash equivalents</t>
  </si>
  <si>
    <t xml:space="preserve"> </t>
  </si>
  <si>
    <t>MMS  VENTURES  BERHAD</t>
  </si>
  <si>
    <t>(Incorporated  in  Malaysia)</t>
  </si>
  <si>
    <t>Quarterly  Report  on  Consolidated  Results</t>
  </si>
  <si>
    <t>Net increase in cash and cash equivalents</t>
  </si>
  <si>
    <t xml:space="preserve">The Group's interim operations are not affected by seasonal or cyclical factors during  the current quarter under review. </t>
  </si>
  <si>
    <t>a)</t>
  </si>
  <si>
    <t>b)</t>
  </si>
  <si>
    <t>(The accompanying notes are an integral part of this statement.)</t>
  </si>
  <si>
    <t>Reserve on consolidation</t>
  </si>
  <si>
    <t>Profit after taxation</t>
  </si>
  <si>
    <t>CONDENSED  CONSOLIDATED  INCOME  STATEMENT</t>
  </si>
  <si>
    <t>CONDENSED  CONSOLIDATED  STATEMENT  OF  CHANGES  IN  EQUITY</t>
  </si>
  <si>
    <t xml:space="preserve">Reserve on </t>
  </si>
  <si>
    <t>Consolidation</t>
  </si>
  <si>
    <t>Shareholders funds</t>
  </si>
  <si>
    <t>Basic earning per share (sen)</t>
  </si>
  <si>
    <t>31.12.05</t>
  </si>
  <si>
    <t>There were no material changes in the composition of the Group for the current quarter under review.</t>
  </si>
  <si>
    <t>Net profit for the period / year</t>
  </si>
  <si>
    <t>Profit on sale of investments and/or properties for current financial year to date</t>
  </si>
  <si>
    <t>Net assets per share (RM)</t>
  </si>
  <si>
    <t xml:space="preserve">(The Condensed Consolidated Cash Flow Statements should be read in conjunction with the MMS Venture Berhad's Prospectus dated 15 December 2005) </t>
  </si>
  <si>
    <t>Share premium</t>
  </si>
  <si>
    <t>There were no investments or properties disposed in the year.</t>
  </si>
  <si>
    <t xml:space="preserve">Share </t>
  </si>
  <si>
    <t>Premium</t>
  </si>
  <si>
    <t>The deferred tax balance is in respect of timing differences.</t>
  </si>
  <si>
    <t xml:space="preserve">There is no disclosure of  Segmental Information as the Group operates principally under one industry. </t>
  </si>
  <si>
    <t>Change</t>
  </si>
  <si>
    <t>%</t>
  </si>
  <si>
    <t xml:space="preserve">(The Condensed Consolidated Income Statement should be read in conjunction with the MMS Venture Berhad's Prospectus dated 15 December 2005) </t>
  </si>
  <si>
    <t xml:space="preserve">(The Condensed Consolidated Balance Sheet should be read in conjunction with the MMS Venture Berhad's Prospectus dated 15 December 2005) </t>
  </si>
  <si>
    <t xml:space="preserve">(The Condensed Consolidated Statement of Changes in Equity should be read in conjunction with the MMS Venture Berhad's Prospectus dated 15 December 2005) </t>
  </si>
  <si>
    <t>There has not arisen in the interval between the end of the previous financial year and the date of this report any material litigation against the Company or its subsidiary companies.</t>
  </si>
  <si>
    <t>Status of utilisation of proceeds raised from the Public Issue</t>
  </si>
  <si>
    <t>Proposed</t>
  </si>
  <si>
    <t>Actual</t>
  </si>
  <si>
    <t>Description</t>
  </si>
  <si>
    <t>Utilisation</t>
  </si>
  <si>
    <t>Balance</t>
  </si>
  <si>
    <t>(RM’000)</t>
  </si>
  <si>
    <t>Expansion of Production Facilities</t>
  </si>
  <si>
    <t>R&amp;D Expenditure</t>
  </si>
  <si>
    <t>Estimated listing expenses*</t>
  </si>
  <si>
    <t>Working Capital*</t>
  </si>
  <si>
    <t>As per section 2.8 of MMS Ventures Berhad’s Prospectus dated 15 December 2005, any variation in the actual listing expenses from the estimated amount will be used for the Group’s working capital or vice versa.</t>
  </si>
  <si>
    <t>*</t>
  </si>
  <si>
    <t>B12</t>
  </si>
  <si>
    <t>Basic EPS is calculated by dividing the net profit after tax and minority interests for the period by number of ordinary shares in issue during the period.</t>
  </si>
  <si>
    <t xml:space="preserve">Cumulative quarter </t>
  </si>
  <si>
    <t>Current Year To Date</t>
  </si>
  <si>
    <t>Individual quarter</t>
  </si>
  <si>
    <t>Current QuarterTo Date</t>
  </si>
  <si>
    <t>Net profit after tax and minority interests (RM)</t>
  </si>
  <si>
    <t>Basic EPS (sen)</t>
  </si>
  <si>
    <t>NOTES TO THE ACCOUNTS</t>
  </si>
  <si>
    <t>A8</t>
  </si>
  <si>
    <t>A9</t>
  </si>
  <si>
    <t>A11</t>
  </si>
  <si>
    <t>Financed by  :</t>
  </si>
  <si>
    <t>PART A - EXPLANATORY NOTES</t>
  </si>
  <si>
    <t xml:space="preserve">        Total: </t>
  </si>
  <si>
    <t>Reconciliation of effective tax rate :</t>
  </si>
  <si>
    <t>Breakdown of tax charge and explanation of variance between the effective and statutory tax rate for the current quarter and the financial year-to-date</t>
  </si>
  <si>
    <t>Profit before tax</t>
  </si>
  <si>
    <t>Taxation at Malaysian statutory tax rate of 28%</t>
  </si>
  <si>
    <t>Current  period / year's provision</t>
  </si>
  <si>
    <t>Profit/losses on sale of unquoted investments and/or properties respectively for the current quarter and the financial year to date</t>
  </si>
  <si>
    <t>Purchase or disposal of quoted securities other than securities in existing subsidiaries and associated companies</t>
  </si>
  <si>
    <t>At 1 January 2006</t>
  </si>
  <si>
    <t>01.01.06</t>
  </si>
  <si>
    <t>As At Preceding</t>
  </si>
  <si>
    <t>(AUDITED)</t>
  </si>
  <si>
    <t xml:space="preserve">The accounting policies and methods of computation adopted by the Group in this interim financial report are consistent with those adopted in the annual financial statements for the year ended 31 December 2005. </t>
  </si>
  <si>
    <t>The auditors’ report  on the financial statements for the financial year ended 31 December 2005 of the Company and its respective subsidiaries were not qualified.</t>
  </si>
  <si>
    <t>There were no issuance, cancellations, repurchases, resale and repayment of debt and equity securities, share buy backs, share cancellation, shares held as treasury share and resale of treasury shares for the current quarter under review.</t>
  </si>
  <si>
    <t>Material events subsequent to the end of the current quarter</t>
  </si>
  <si>
    <t>A15</t>
  </si>
  <si>
    <t>Weighted average number of ordinary shares in issue</t>
  </si>
  <si>
    <t>Quarter results</t>
  </si>
  <si>
    <t>YTD</t>
  </si>
  <si>
    <t xml:space="preserve">Save as disclosed below, there were no corporate proposals announced but not yet completed as at the issue date of this quarterly report. </t>
  </si>
  <si>
    <t>The  Group does not have any options or convertible securities outstanding.  Accordingly diluted EPS is not applicable.</t>
  </si>
  <si>
    <t>Net profit for the period</t>
  </si>
  <si>
    <t>Cash and cash equivalents at the beginning of the period</t>
  </si>
  <si>
    <t>Cash and cash equivalents at the end of the period</t>
  </si>
  <si>
    <t>There were no changes in accounting estimates that have a material effect on the results of the current quarter.</t>
  </si>
  <si>
    <t>There were no other material events subsequent to the end of the current quarter under review that have not been reflected in the financial statements for the current quarter.</t>
  </si>
  <si>
    <t>30.06.06</t>
  </si>
  <si>
    <t>Basis of  preparation</t>
  </si>
  <si>
    <t>Cash Receipts from customers</t>
  </si>
  <si>
    <t>Cash paid to suppliers and employees</t>
  </si>
  <si>
    <t>Cash generated from operations</t>
  </si>
  <si>
    <t>Net cash from operating activities</t>
  </si>
  <si>
    <t>Interest received</t>
  </si>
  <si>
    <t>Proceeds from issue of share capital</t>
  </si>
  <si>
    <t>Cash flows from financing activities</t>
  </si>
  <si>
    <t>Net cash used in financing activities</t>
  </si>
  <si>
    <t>Net cash from investing activities</t>
  </si>
  <si>
    <t xml:space="preserve">Dividends proposed or declared     </t>
  </si>
  <si>
    <t>The total dividend for the current financial year is 1 sen as at the date of this announcement.</t>
  </si>
  <si>
    <t>There was no dividend proposed or declared by the Company for the corresponding period in 2005.</t>
  </si>
  <si>
    <t xml:space="preserve">Non - deductible expenses  </t>
  </si>
  <si>
    <t>Timing differences</t>
  </si>
  <si>
    <t>Unutilised deferred tax assets c/f</t>
  </si>
  <si>
    <t>Reinvestment allowance</t>
  </si>
  <si>
    <t>Deferred taxation  -overprovision in previous year</t>
  </si>
  <si>
    <t>Deferred taxation  -current year provision</t>
  </si>
  <si>
    <t>Tax Expense</t>
  </si>
  <si>
    <t>The interim financial statements are unaudited and have been prepared in accordance with FRS 134, Interim Financial Reporting, and Chapter 9 Appendix 9B of the Listing Requirements of Bursa Malaysia Securities Berhad for the MESDAQ Market.</t>
  </si>
  <si>
    <t>For  The  Third  Quarter  Ended  30 September  2006</t>
  </si>
  <si>
    <t>30.09.06</t>
  </si>
  <si>
    <t>30.09.05</t>
  </si>
  <si>
    <t>CONDENSED CONSOLIDATED  BALANCE  SHEET  AS  AT  30  SEPTEMBER   2006</t>
  </si>
  <si>
    <t>FOR  THE  CUMULATIVE  QUARTER  ENDED  30  SEPTEMBER   2006</t>
  </si>
  <si>
    <t>At 30  September  2006</t>
  </si>
  <si>
    <t>There were no unusual items affecting assets, liabilities, equity, net income or cash flows of the Group during the current quarter ended 30 September 2006.</t>
  </si>
  <si>
    <t>There was no revaluation of property, plant and equipment by the Group for the current quarter ended  30 September  2006.</t>
  </si>
  <si>
    <t xml:space="preserve">As at 30 September 2006, the Group has no material capital commitments in respect of property, plant and equipment, save for the utilisation of proceeds arising from the listing of MMSV on the MESDAQ Market of Bursa Malaysia Securities Berhad on  6 January 2006. </t>
  </si>
  <si>
    <t>PART B - MESDAQ Listing Requirements (Additional information pursuant Chapter 9, Appendix 9B of the MESDAQ Market Listing Requirements)</t>
  </si>
  <si>
    <t>For the quarter ended 30 September  2006, the Group recorded an unaudited revenue of RM5.07 million and unaudited profit before tax of RM624,299.</t>
  </si>
  <si>
    <t>There were no sale of unquoted investments or properties for the current quarter ended 30 September 2006.</t>
  </si>
  <si>
    <t>There were no purchases or disposals of quoted securities other than securities in existing subsidiaries and associated companies for the current quarter ended 30 September 2006.</t>
  </si>
  <si>
    <t>There were no borrowings and debt securities outstanding or issued for the current quarter ended 30 September 2006.</t>
  </si>
  <si>
    <t>The total amount paid for subcontracting and wiring charges to related parties during the current quarter  are RM328,967.</t>
  </si>
  <si>
    <t>MMS Ventures Berhad has as at 30 September 2006 utilised approximately RM6.83 million of the proceeds raised from the Public Issue, details are as follows:</t>
  </si>
  <si>
    <t>FOR  THIRD QUARTER  ENDED  30 SEPTEMBER  2006</t>
  </si>
  <si>
    <t xml:space="preserve">The revenue and net profit before taxation for the current quarter are higher  than those of the preceding quarter (quarter 2 of 2006).  The higher sales during the period is mainly due to the introductions of new products and machine platforms. </t>
  </si>
  <si>
    <t>On 17 August 2006, the Board of Directors of MMS Ventures Berhad had announced  that an interim ordinary tax-exempt dividend be declared at the rate of 10% or one (1) sen per ordinary share of RM0.10 each in MMSV for the financial year ending 31 December 2006. In respect of deposited securities, entitlement to dividends were determined on the basis of the record of depositors as at 19 September 2006.  The dividend was paid to the entitled shareholders on 6 October 2006.</t>
  </si>
  <si>
    <t xml:space="preserve">(i) the Proposed Special Issue; and </t>
  </si>
  <si>
    <t xml:space="preserve">(ii) procure the promoters of MMSV namely Sia Teik Keat, Goh Kim Hock, Tan Beng Chuan, Kesiago Systems Sdn Bhd , Ideal Micro Technologies Holdings Sdn Bhd  and AJ &amp; Family Sdn Bhd to undertake a proposed placement of at least 35,000,000 Shares to eligible Bumiputera placees to be identified and approved by MITI to comply with the Bumiputera Equity Condition. </t>
  </si>
  <si>
    <t>(a)</t>
  </si>
  <si>
    <t>Proposed Special Issue</t>
  </si>
  <si>
    <t>(b)</t>
  </si>
  <si>
    <t xml:space="preserve">During the period, the directors are of the opinion that the Group has no contingent liabilities which, upon crystallisation would have a material impact on the financial position and business of the Group as at 23 November 2006 (the latest practicable date which is not earlier than 7 days from the initial date of issue of this financial results.) </t>
  </si>
  <si>
    <t>For the quarter ended 30 September 2006,  the Group recorded a revenue of RM5.07 million and profit before taxation of RM624,299.   The Group's revenue and net profit before taxation increased by a marginal 2.8% and by 21.8% from RM4.93 million and RM512,623 in the preceding 2nd quarter of 2006 respectively.  The revenue and net profit before taxation for the current quarter are higher than those of the preceding quarter (quarter 2 of 2006), mainly due to repeat orders and new equipment for the quarter 3 of 2006.  Further, some of our new products in the areas of assembly and processing equipment for optoelectronics and electronics industry that were developed in the preceding quarters were commercialised during the recent quarter.</t>
  </si>
  <si>
    <t>Pre-acquisition profit</t>
  </si>
  <si>
    <t>On 23 November 2006, MMS Ventures Berhad announced that it proposes to undertake a proposed special issue of up to 24,450,000 new ordinary shares of RM0.10 each in MMSV ("Shares") representing up to 15% of the present issued and paid-up share capital of the Company to eligible Bumiputera investors to be identified and approved by the Ministry of International Trade and Industry (“MITI”) to comply with the Bumiputera Equity Condition (as defined below) (“Proposed Special Issue”).  In approving the flotation of MMSV on the MESDAQ market of Bursa Malaysia Securities Berhad, the Securities Commision (“SC”) and MITI had in their respective letters dated 6 July 2005 and 10 January 2005, imposed the condition that MMSV is to increase its Bumiputera equity to 30% of its enlarged paid-up capital within 5 years after listing or within 1 year from MMSV’s fulfilment of the Second Board listing criteria of Bursa Malaysia Securities Berhad, whichever earlier (“Bumiputera Equity Condition”).  The recognition of the proposed Bumiputera investors to fulfill the Bumiputera Equity Condition is subject to the prior approval of MITI.</t>
  </si>
  <si>
    <t xml:space="preserve"> Quarter To Date</t>
  </si>
  <si>
    <t>Quarter To Date</t>
  </si>
  <si>
    <t xml:space="preserve">Preceding </t>
  </si>
  <si>
    <t xml:space="preserve">Year </t>
  </si>
  <si>
    <t>In this connection, MMSV has already achieved the profits required for listing on the Second Board of Bursa Malaysia Securities Berhad based on its profit track record up to financial year ended 31 December 2005.  Accordingly, MMSV proposes to comply with the Bumiputera Equity Condition via a combination of the following:</t>
  </si>
  <si>
    <t xml:space="preserve"> Year </t>
  </si>
  <si>
    <t>Period  To Date</t>
  </si>
  <si>
    <t>Basic EPS for the preceding year quarter ended 30 September 2005 was arrived at after taking into account the Group's profit after taxation of of RM541,980 over the weighted average number of ordinary shares of  31,598,035.</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</si>
</sst>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00_);_(* \(#,##0.000\);_(* &quot;-&quot;??_);_(@_)"/>
    <numFmt numFmtId="195" formatCode="_(* #,##0.0_);_(* \(#,##0.0\);_(* &quot;-&quot;??_);_(@_)"/>
    <numFmt numFmtId="196" formatCode="_(* #,##0_);_(* \(#,##0\);_(* &quot;-&quot;??_);_(@_)"/>
    <numFmt numFmtId="197" formatCode="_(* #,##0.0000_);_(* \(#,##0.0000\);_(* &quot;-&quot;??_);_(@_)"/>
    <numFmt numFmtId="198" formatCode="0.000000000000"/>
    <numFmt numFmtId="199" formatCode="0.00000000000"/>
    <numFmt numFmtId="200" formatCode="0.0000000000"/>
    <numFmt numFmtId="201" formatCode="0.000000000"/>
  </numFmts>
  <fonts count="25">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u val="single"/>
      <sz val="10"/>
      <name val="Times New Roman"/>
      <family val="1"/>
    </font>
    <font>
      <sz val="11"/>
      <color indexed="8"/>
      <name val="Times New Roman"/>
      <family val="1"/>
    </font>
    <font>
      <b/>
      <sz val="11"/>
      <color indexed="8"/>
      <name val="Times New Roman"/>
      <family val="1"/>
    </font>
    <font>
      <b/>
      <i/>
      <sz val="11"/>
      <color indexed="8"/>
      <name val="Times New Roman"/>
      <family val="1"/>
    </font>
    <font>
      <i/>
      <sz val="8"/>
      <name val="Times New Roman"/>
      <family val="1"/>
    </font>
    <font>
      <b/>
      <u val="single"/>
      <sz val="10"/>
      <name val="Times New Roman"/>
      <family val="1"/>
    </font>
    <font>
      <b/>
      <sz val="10"/>
      <color indexed="10"/>
      <name val="Times New Roman"/>
      <family val="1"/>
    </font>
    <font>
      <sz val="8"/>
      <name val="Times New Roman"/>
      <family val="1"/>
    </font>
    <font>
      <sz val="10"/>
      <color indexed="10"/>
      <name val="Times New Roman"/>
      <family val="1"/>
    </font>
    <font>
      <sz val="9"/>
      <name val="Times New Roman"/>
      <family val="1"/>
    </font>
    <font>
      <b/>
      <sz val="9"/>
      <name val="Times New Roman"/>
      <family val="1"/>
    </font>
    <font>
      <sz val="9"/>
      <name val="Arial"/>
      <family val="0"/>
    </font>
    <font>
      <b/>
      <i/>
      <sz val="9"/>
      <name val="Times New Roman"/>
      <family val="1"/>
    </font>
    <font>
      <sz val="9"/>
      <color indexed="10"/>
      <name val="Times New Roman"/>
      <family val="1"/>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40">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6" fillId="2" borderId="0" xfId="0" applyFont="1" applyFill="1" applyAlignment="1" quotePrefix="1">
      <alignment horizontal="center"/>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xf>
    <xf numFmtId="37" fontId="6" fillId="2" borderId="0" xfId="0" applyNumberFormat="1" applyFont="1" applyFill="1" applyAlignment="1">
      <alignment/>
    </xf>
    <xf numFmtId="37" fontId="1" fillId="2" borderId="0" xfId="0" applyNumberFormat="1" applyFont="1" applyFill="1" applyAlignment="1">
      <alignment/>
    </xf>
    <xf numFmtId="37" fontId="1" fillId="2" borderId="0" xfId="0" applyNumberFormat="1" applyFont="1" applyFill="1" applyAlignment="1">
      <alignment horizontal="center"/>
    </xf>
    <xf numFmtId="37" fontId="6" fillId="2" borderId="7" xfId="0" applyNumberFormat="1" applyFont="1" applyFill="1" applyBorder="1" applyAlignment="1">
      <alignment/>
    </xf>
    <xf numFmtId="37" fontId="6" fillId="2" borderId="8" xfId="0" applyNumberFormat="1" applyFont="1" applyFill="1" applyBorder="1" applyAlignment="1">
      <alignment/>
    </xf>
    <xf numFmtId="37" fontId="6" fillId="2" borderId="9" xfId="0" applyNumberFormat="1" applyFont="1" applyFill="1" applyBorder="1" applyAlignment="1">
      <alignment/>
    </xf>
    <xf numFmtId="37" fontId="6" fillId="2" borderId="10" xfId="0" applyNumberFormat="1" applyFont="1" applyFill="1" applyBorder="1" applyAlignment="1">
      <alignment/>
    </xf>
    <xf numFmtId="37" fontId="6" fillId="2" borderId="11"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6" fillId="0" borderId="0" xfId="25" applyFont="1" applyFill="1">
      <alignment/>
      <protection/>
    </xf>
    <xf numFmtId="0" fontId="6" fillId="0" borderId="0" xfId="25" applyFont="1" applyFill="1" applyAlignment="1">
      <alignment/>
      <protection/>
    </xf>
    <xf numFmtId="0" fontId="6" fillId="0" borderId="0" xfId="0" applyFont="1" applyFill="1" applyAlignment="1">
      <alignment horizontal="center"/>
    </xf>
    <xf numFmtId="0" fontId="6" fillId="0" borderId="0" xfId="23" applyFont="1" applyFill="1">
      <alignment/>
      <protection/>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37" fontId="1" fillId="0" borderId="11"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2" fillId="0" borderId="2" xfId="0" applyNumberFormat="1" applyFont="1" applyBorder="1" applyAlignment="1">
      <alignment horizontal="center"/>
    </xf>
    <xf numFmtId="3" fontId="12" fillId="0" borderId="3" xfId="0" applyNumberFormat="1" applyFont="1" applyBorder="1" applyAlignment="1">
      <alignment horizontal="center"/>
    </xf>
    <xf numFmtId="3" fontId="12" fillId="0" borderId="4" xfId="0" applyNumberFormat="1" applyFont="1" applyBorder="1" applyAlignment="1">
      <alignment horizontal="center"/>
    </xf>
    <xf numFmtId="3" fontId="9" fillId="0" borderId="0" xfId="0" applyNumberFormat="1" applyFont="1" applyBorder="1" applyAlignment="1">
      <alignment horizontal="center"/>
    </xf>
    <xf numFmtId="3" fontId="12" fillId="0" borderId="12" xfId="0" applyNumberFormat="1" applyFont="1" applyBorder="1" applyAlignment="1">
      <alignment horizontal="center"/>
    </xf>
    <xf numFmtId="3" fontId="12" fillId="0" borderId="0" xfId="0" applyNumberFormat="1" applyFont="1" applyBorder="1" applyAlignment="1">
      <alignment horizontal="center"/>
    </xf>
    <xf numFmtId="3" fontId="12" fillId="0" borderId="13" xfId="0" applyNumberFormat="1" applyFont="1" applyBorder="1" applyAlignment="1">
      <alignment horizontal="center"/>
    </xf>
    <xf numFmtId="3" fontId="12" fillId="0" borderId="0" xfId="0" applyNumberFormat="1" applyFont="1" applyAlignment="1">
      <alignment horizontal="centerContinuous"/>
    </xf>
    <xf numFmtId="3" fontId="12" fillId="0" borderId="12" xfId="0" applyNumberFormat="1" applyFont="1" applyBorder="1" applyAlignment="1">
      <alignment horizontal="centerContinuous"/>
    </xf>
    <xf numFmtId="3" fontId="12" fillId="0" borderId="0" xfId="0" applyNumberFormat="1" applyFont="1" applyBorder="1" applyAlignment="1">
      <alignment horizontal="centerContinuous"/>
    </xf>
    <xf numFmtId="3" fontId="12" fillId="0" borderId="13" xfId="0" applyNumberFormat="1" applyFont="1" applyBorder="1" applyAlignment="1">
      <alignment horizontal="centerContinuous"/>
    </xf>
    <xf numFmtId="3" fontId="12" fillId="0" borderId="5" xfId="0" applyNumberFormat="1" applyFont="1" applyBorder="1" applyAlignment="1">
      <alignment horizontal="center"/>
    </xf>
    <xf numFmtId="3" fontId="12" fillId="0" borderId="1" xfId="0" applyNumberFormat="1" applyFont="1" applyBorder="1" applyAlignment="1">
      <alignment horizontal="center"/>
    </xf>
    <xf numFmtId="3" fontId="12" fillId="0" borderId="6" xfId="0" applyNumberFormat="1" applyFont="1" applyBorder="1" applyAlignment="1">
      <alignment horizontal="center"/>
    </xf>
    <xf numFmtId="0" fontId="1" fillId="0" borderId="0" xfId="25" applyFont="1" applyFill="1" applyAlignment="1">
      <alignment horizontal="justify" vertical="top"/>
      <protection/>
    </xf>
    <xf numFmtId="0" fontId="1" fillId="0" borderId="1" xfId="0" applyFont="1" applyFill="1" applyBorder="1" applyAlignment="1">
      <alignment/>
    </xf>
    <xf numFmtId="0" fontId="6" fillId="0" borderId="0" xfId="0" applyFont="1" applyFill="1" applyAlignment="1">
      <alignment/>
    </xf>
    <xf numFmtId="0" fontId="1" fillId="0" borderId="0" xfId="25" applyFont="1" applyFill="1" applyAlignment="1" quotePrefix="1">
      <alignment horizontal="justify" vertical="top"/>
      <protection/>
    </xf>
    <xf numFmtId="0" fontId="1" fillId="0" borderId="0" xfId="0" applyFont="1" applyFill="1" applyAlignment="1">
      <alignment horizontal="justify" vertical="top"/>
    </xf>
    <xf numFmtId="0" fontId="6" fillId="0" borderId="0" xfId="25" applyFont="1" applyFill="1" applyAlignment="1">
      <alignment horizontal="left"/>
      <protection/>
    </xf>
    <xf numFmtId="0" fontId="1" fillId="0" borderId="0" xfId="25" applyFont="1" applyFill="1" applyAlignment="1">
      <alignment/>
      <protection/>
    </xf>
    <xf numFmtId="0" fontId="11"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horizontal="center"/>
    </xf>
    <xf numFmtId="37" fontId="1" fillId="2" borderId="1" xfId="0" applyNumberFormat="1" applyFont="1" applyFill="1" applyBorder="1" applyAlignment="1">
      <alignment/>
    </xf>
    <xf numFmtId="37" fontId="1" fillId="0" borderId="0" xfId="0" applyNumberFormat="1" applyFont="1" applyFill="1" applyBorder="1" applyAlignment="1">
      <alignment/>
    </xf>
    <xf numFmtId="0" fontId="6" fillId="0" borderId="0" xfId="0" applyFont="1" applyFill="1" applyAlignment="1" quotePrefix="1">
      <alignment horizontal="righ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37" fontId="1" fillId="0" borderId="0" xfId="0" applyNumberFormat="1" applyFont="1" applyFill="1" applyBorder="1" applyAlignment="1">
      <alignment horizontal="right"/>
    </xf>
    <xf numFmtId="37" fontId="1" fillId="2" borderId="11" xfId="0" applyNumberFormat="1" applyFont="1" applyFill="1" applyBorder="1" applyAlignment="1">
      <alignment horizontal="right"/>
    </xf>
    <xf numFmtId="39" fontId="6" fillId="2" borderId="0" xfId="0" applyNumberFormat="1" applyFont="1" applyFill="1" applyAlignment="1">
      <alignment/>
    </xf>
    <xf numFmtId="0" fontId="6" fillId="0" borderId="0" xfId="25" applyFont="1" applyFill="1" applyAlignment="1" quotePrefix="1">
      <alignment horizontal="left"/>
      <protection/>
    </xf>
    <xf numFmtId="0" fontId="6" fillId="2" borderId="0" xfId="0" applyFont="1" applyFill="1" applyAlignment="1" quotePrefix="1">
      <alignment horizontal="left"/>
    </xf>
    <xf numFmtId="0" fontId="1" fillId="2" borderId="0" xfId="0" applyFont="1" applyFill="1" applyAlignment="1">
      <alignment horizontal="justify" vertical="top" wrapText="1"/>
    </xf>
    <xf numFmtId="0" fontId="1" fillId="0" borderId="0" xfId="0" applyFont="1" applyFill="1" applyAlignment="1">
      <alignment horizontal="justify" vertical="top" wrapText="1"/>
    </xf>
    <xf numFmtId="37" fontId="6" fillId="2" borderId="14" xfId="0" applyNumberFormat="1" applyFont="1" applyFill="1" applyBorder="1" applyAlignment="1">
      <alignment/>
    </xf>
    <xf numFmtId="0" fontId="0" fillId="0" borderId="0" xfId="0" applyFill="1" applyAlignment="1">
      <alignment/>
    </xf>
    <xf numFmtId="37" fontId="1" fillId="0" borderId="0" xfId="0" applyNumberFormat="1" applyFont="1" applyFill="1" applyAlignment="1">
      <alignment horizontal="right"/>
    </xf>
    <xf numFmtId="0" fontId="1" fillId="0" borderId="0" xfId="23" applyFont="1" applyFill="1" applyAlignment="1">
      <alignment horizontal="justify" vertical="top" wrapText="1"/>
      <protection/>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justify"/>
    </xf>
    <xf numFmtId="0" fontId="6" fillId="0" borderId="0" xfId="23" applyFont="1" applyFill="1" applyAlignment="1">
      <alignment horizontal="justify" vertical="top"/>
      <protection/>
    </xf>
    <xf numFmtId="0" fontId="1" fillId="0" borderId="0" xfId="0" applyFont="1" applyFill="1" applyAlignment="1">
      <alignment horizontal="center"/>
    </xf>
    <xf numFmtId="37" fontId="6" fillId="0" borderId="0" xfId="0" applyNumberFormat="1" applyFont="1" applyFill="1" applyBorder="1" applyAlignment="1">
      <alignment/>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0" fontId="0" fillId="0" borderId="0" xfId="0" applyFont="1" applyFill="1" applyAlignment="1">
      <alignment/>
    </xf>
    <xf numFmtId="37" fontId="1" fillId="0" borderId="0" xfId="0" applyNumberFormat="1" applyFont="1" applyFill="1" applyAlignment="1">
      <alignment horizontal="center"/>
    </xf>
    <xf numFmtId="0" fontId="0" fillId="0" borderId="0" xfId="0" applyFont="1" applyAlignment="1">
      <alignment horizontal="justify" vertical="top" wrapText="1"/>
    </xf>
    <xf numFmtId="0" fontId="1" fillId="0" borderId="0" xfId="0" applyFont="1" applyFill="1" applyAlignment="1">
      <alignment wrapText="1"/>
    </xf>
    <xf numFmtId="0" fontId="1" fillId="0" borderId="0" xfId="0" applyNumberFormat="1" applyFont="1" applyFill="1" applyAlignment="1">
      <alignment/>
    </xf>
    <xf numFmtId="37" fontId="6" fillId="0" borderId="8" xfId="0" applyNumberFormat="1" applyFont="1" applyFill="1" applyBorder="1" applyAlignment="1">
      <alignment/>
    </xf>
    <xf numFmtId="37" fontId="1" fillId="2" borderId="0" xfId="22" applyNumberFormat="1" applyFont="1" applyFill="1" applyAlignment="1" quotePrefix="1">
      <alignment horizontal="left"/>
      <protection/>
    </xf>
    <xf numFmtId="37" fontId="6" fillId="0" borderId="0" xfId="0" applyNumberFormat="1" applyFont="1" applyFill="1" applyAlignment="1">
      <alignment/>
    </xf>
    <xf numFmtId="39" fontId="6" fillId="0" borderId="15" xfId="0" applyNumberFormat="1" applyFont="1" applyFill="1" applyBorder="1" applyAlignment="1">
      <alignment/>
    </xf>
    <xf numFmtId="0" fontId="0" fillId="2" borderId="0" xfId="0" applyFont="1" applyFill="1" applyAlignment="1">
      <alignment/>
    </xf>
    <xf numFmtId="37" fontId="1" fillId="0" borderId="11" xfId="0" applyNumberFormat="1" applyFont="1" applyFill="1" applyBorder="1" applyAlignment="1">
      <alignment horizontal="right"/>
    </xf>
    <xf numFmtId="0" fontId="0" fillId="0" borderId="0" xfId="0" applyFont="1" applyAlignment="1">
      <alignment horizontal="justify" vertical="top"/>
    </xf>
    <xf numFmtId="0" fontId="16" fillId="0" borderId="0" xfId="0" applyFont="1" applyFill="1" applyAlignment="1">
      <alignment/>
    </xf>
    <xf numFmtId="0" fontId="6" fillId="0" borderId="0" xfId="0" applyFont="1" applyFill="1" applyAlignment="1">
      <alignment horizontal="justify"/>
    </xf>
    <xf numFmtId="0" fontId="1" fillId="0" borderId="0" xfId="25" applyFont="1" applyFill="1" applyAlignment="1">
      <alignment horizontal="justify" vertical="top" wrapText="1"/>
      <protection/>
    </xf>
    <xf numFmtId="0" fontId="6" fillId="0" borderId="0" xfId="25" applyFont="1" applyFill="1" applyAlignment="1">
      <alignment horizontal="right" vertical="top" wrapText="1"/>
      <protection/>
    </xf>
    <xf numFmtId="0" fontId="6" fillId="0" borderId="0" xfId="25" applyFont="1" applyFill="1" applyAlignment="1">
      <alignment horizontal="justify" vertical="top" wrapText="1"/>
      <protection/>
    </xf>
    <xf numFmtId="0" fontId="1" fillId="0" borderId="0" xfId="0" applyFont="1" applyAlignment="1">
      <alignment horizontal="justify" vertical="top" wrapText="1"/>
    </xf>
    <xf numFmtId="41" fontId="1" fillId="0" borderId="0" xfId="25" applyNumberFormat="1" applyFont="1" applyFill="1" applyAlignment="1">
      <alignment horizontal="right" vertical="top" wrapText="1"/>
      <protection/>
    </xf>
    <xf numFmtId="0" fontId="1" fillId="2" borderId="0" xfId="0" applyFont="1" applyFill="1" applyAlignment="1" quotePrefix="1">
      <alignment horizontal="center"/>
    </xf>
    <xf numFmtId="0" fontId="19" fillId="0" borderId="0" xfId="0" applyFont="1" applyFill="1" applyAlignment="1">
      <alignment/>
    </xf>
    <xf numFmtId="171" fontId="1" fillId="2" borderId="0" xfId="16" applyFont="1" applyFill="1" applyAlignment="1">
      <alignment/>
    </xf>
    <xf numFmtId="171" fontId="6" fillId="2" borderId="0" xfId="16" applyFont="1" applyFill="1" applyAlignment="1">
      <alignment/>
    </xf>
    <xf numFmtId="0" fontId="1" fillId="0" borderId="0" xfId="23" applyFont="1" applyFill="1">
      <alignment/>
      <protection/>
    </xf>
    <xf numFmtId="0" fontId="20" fillId="0" borderId="0" xfId="0" applyFont="1" applyFill="1" applyAlignment="1">
      <alignment/>
    </xf>
    <xf numFmtId="0" fontId="20" fillId="0" borderId="1" xfId="0" applyFont="1" applyFill="1" applyBorder="1" applyAlignment="1">
      <alignment/>
    </xf>
    <xf numFmtId="0" fontId="20" fillId="0" borderId="0" xfId="25" applyFont="1" applyFill="1" applyAlignment="1">
      <alignment horizontal="justify" vertical="top"/>
      <protection/>
    </xf>
    <xf numFmtId="0" fontId="20" fillId="0" borderId="0" xfId="23" applyFont="1" applyFill="1" applyAlignment="1">
      <alignment horizontal="justify" vertical="top" wrapText="1"/>
      <protection/>
    </xf>
    <xf numFmtId="0" fontId="21" fillId="0" borderId="0" xfId="23" applyFont="1" applyFill="1" applyAlignment="1">
      <alignment horizontal="justify" vertical="top"/>
      <protection/>
    </xf>
    <xf numFmtId="0" fontId="20" fillId="0" borderId="0" xfId="0" applyFont="1" applyFill="1" applyAlignment="1">
      <alignment horizontal="justify" vertical="top" wrapText="1"/>
    </xf>
    <xf numFmtId="0" fontId="20" fillId="0" borderId="0" xfId="25" applyFont="1" applyFill="1" applyAlignment="1" quotePrefix="1">
      <alignment horizontal="justify" vertical="top"/>
      <protection/>
    </xf>
    <xf numFmtId="0" fontId="22" fillId="0" borderId="0" xfId="0" applyFont="1" applyFill="1" applyAlignment="1">
      <alignment/>
    </xf>
    <xf numFmtId="0" fontId="22" fillId="0" borderId="0" xfId="0" applyFont="1" applyAlignment="1">
      <alignment horizontal="justify" vertical="top" wrapText="1"/>
    </xf>
    <xf numFmtId="0" fontId="21" fillId="0" borderId="0" xfId="0" applyFont="1" applyFill="1" applyAlignment="1">
      <alignment horizontal="justify"/>
    </xf>
    <xf numFmtId="0" fontId="20" fillId="0" borderId="0" xfId="0" applyFont="1" applyFill="1" applyAlignment="1">
      <alignment horizontal="justify"/>
    </xf>
    <xf numFmtId="0" fontId="20" fillId="0" borderId="0" xfId="0" applyFont="1" applyFill="1" applyAlignment="1">
      <alignment horizontal="justify" vertical="top"/>
    </xf>
    <xf numFmtId="0" fontId="20" fillId="0" borderId="0" xfId="25" applyFont="1" applyFill="1" applyAlignment="1">
      <alignment horizontal="justify" vertical="top" wrapText="1"/>
      <protection/>
    </xf>
    <xf numFmtId="0" fontId="22" fillId="0" borderId="0" xfId="0" applyFont="1" applyFill="1" applyAlignment="1">
      <alignment/>
    </xf>
    <xf numFmtId="0" fontId="6" fillId="0" borderId="0" xfId="0" applyFont="1" applyFill="1" applyBorder="1" applyAlignment="1">
      <alignment horizontal="center"/>
    </xf>
    <xf numFmtId="0" fontId="21" fillId="0" borderId="0" xfId="0" applyFont="1" applyFill="1" applyAlignment="1">
      <alignment horizontal="center"/>
    </xf>
    <xf numFmtId="0" fontId="8" fillId="0" borderId="0"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right"/>
    </xf>
    <xf numFmtId="0" fontId="23" fillId="0" borderId="1" xfId="0" applyFont="1" applyFill="1" applyBorder="1" applyAlignment="1">
      <alignment horizontal="center"/>
    </xf>
    <xf numFmtId="184" fontId="20" fillId="0" borderId="0" xfId="26" applyNumberFormat="1" applyFont="1" applyFill="1" applyAlignment="1">
      <alignment horizontal="center"/>
    </xf>
    <xf numFmtId="37" fontId="1" fillId="0" borderId="1" xfId="0" applyNumberFormat="1" applyFont="1" applyFill="1" applyBorder="1" applyAlignment="1">
      <alignment horizontal="right"/>
    </xf>
    <xf numFmtId="37" fontId="1" fillId="0" borderId="16" xfId="0" applyNumberFormat="1" applyFont="1" applyFill="1" applyBorder="1" applyAlignment="1">
      <alignment horizontal="right"/>
    </xf>
    <xf numFmtId="0" fontId="21" fillId="0" borderId="0" xfId="25" applyFont="1" applyFill="1" applyAlignment="1">
      <alignment/>
      <protection/>
    </xf>
    <xf numFmtId="0" fontId="1" fillId="0" borderId="0" xfId="23" applyFont="1" applyFill="1" applyAlignment="1">
      <alignment horizontal="justify" vertical="top"/>
      <protection/>
    </xf>
    <xf numFmtId="0" fontId="19" fillId="0" borderId="0" xfId="25" applyFont="1" applyFill="1" applyAlignment="1">
      <alignment horizontal="justify" vertical="top"/>
      <protection/>
    </xf>
    <xf numFmtId="0" fontId="19" fillId="0" borderId="0" xfId="0" applyFont="1" applyAlignment="1">
      <alignment horizontal="justify" vertical="top" wrapText="1"/>
    </xf>
    <xf numFmtId="0" fontId="19" fillId="0" borderId="0" xfId="0" applyFont="1" applyAlignment="1">
      <alignment vertical="top" wrapText="1"/>
    </xf>
    <xf numFmtId="0" fontId="24" fillId="0" borderId="0" xfId="0" applyFont="1" applyFill="1" applyAlignment="1">
      <alignment/>
    </xf>
    <xf numFmtId="0" fontId="19" fillId="0" borderId="0" xfId="0" applyFont="1" applyAlignment="1">
      <alignment horizontal="right" vertical="top" wrapText="1"/>
    </xf>
    <xf numFmtId="0" fontId="7" fillId="0" borderId="0" xfId="0" applyFont="1" applyFill="1" applyAlignment="1">
      <alignment/>
    </xf>
    <xf numFmtId="0" fontId="7"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196" fontId="1" fillId="2" borderId="0" xfId="16" applyNumberFormat="1" applyFont="1" applyFill="1" applyAlignment="1">
      <alignment/>
    </xf>
    <xf numFmtId="196" fontId="1" fillId="0" borderId="0" xfId="16" applyNumberFormat="1" applyFont="1" applyAlignment="1">
      <alignment/>
    </xf>
    <xf numFmtId="37" fontId="1" fillId="0" borderId="0" xfId="22" applyNumberFormat="1" applyFont="1" applyFill="1" applyAlignment="1" quotePrefix="1">
      <alignment horizontal="left"/>
      <protection/>
    </xf>
    <xf numFmtId="196" fontId="1" fillId="0" borderId="1" xfId="16" applyNumberFormat="1" applyFont="1" applyBorder="1" applyAlignment="1">
      <alignment/>
    </xf>
    <xf numFmtId="37" fontId="1" fillId="0" borderId="0" xfId="22" applyNumberFormat="1" applyFont="1" applyFill="1" applyAlignment="1">
      <alignment horizontal="left"/>
      <protection/>
    </xf>
    <xf numFmtId="37" fontId="7" fillId="0" borderId="0" xfId="22" applyNumberFormat="1" applyFont="1" applyFill="1" applyAlignment="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horizontal="left"/>
      <protection/>
    </xf>
    <xf numFmtId="37" fontId="1" fillId="0" borderId="0" xfId="22" applyNumberFormat="1" applyFont="1" applyFill="1" applyAlignment="1">
      <alignment/>
      <protection/>
    </xf>
    <xf numFmtId="196" fontId="1" fillId="2" borderId="0" xfId="16" applyNumberFormat="1" applyFont="1" applyFill="1" applyAlignment="1">
      <alignment/>
    </xf>
    <xf numFmtId="37" fontId="8" fillId="0" borderId="0" xfId="22" applyNumberFormat="1" applyFont="1" applyFill="1" applyAlignment="1">
      <alignment/>
      <protection/>
    </xf>
    <xf numFmtId="37" fontId="1" fillId="0" borderId="0" xfId="22" applyNumberFormat="1" applyFont="1" applyFill="1" applyAlignment="1">
      <alignment horizontal="center"/>
      <protection/>
    </xf>
    <xf numFmtId="196" fontId="1" fillId="2" borderId="11" xfId="16" applyNumberFormat="1" applyFont="1" applyFill="1" applyBorder="1" applyAlignment="1">
      <alignment/>
    </xf>
    <xf numFmtId="0" fontId="1" fillId="0" borderId="0" xfId="0" applyFont="1" applyAlignment="1">
      <alignment/>
    </xf>
    <xf numFmtId="0" fontId="1" fillId="0" borderId="2" xfId="0" applyFont="1" applyBorder="1" applyAlignment="1">
      <alignment horizontal="justify" vertical="top" wrapText="1"/>
    </xf>
    <xf numFmtId="0" fontId="20" fillId="0" borderId="3" xfId="25" applyFont="1" applyFill="1" applyBorder="1" applyAlignment="1">
      <alignment horizontal="justify" vertical="top"/>
      <protection/>
    </xf>
    <xf numFmtId="0" fontId="6" fillId="0" borderId="7" xfId="0" applyFont="1" applyBorder="1" applyAlignment="1">
      <alignment horizontal="right" vertical="top" wrapText="1"/>
    </xf>
    <xf numFmtId="0" fontId="1" fillId="0" borderId="2" xfId="25" applyFont="1" applyFill="1" applyBorder="1" applyAlignment="1">
      <alignment horizontal="justify" vertical="top"/>
      <protection/>
    </xf>
    <xf numFmtId="0" fontId="6" fillId="0" borderId="4" xfId="0" applyFont="1" applyBorder="1" applyAlignment="1">
      <alignment horizontal="right" vertical="top" wrapText="1"/>
    </xf>
    <xf numFmtId="0" fontId="6" fillId="0" borderId="2" xfId="0" applyFont="1" applyBorder="1" applyAlignment="1">
      <alignment horizontal="right" vertical="top" wrapText="1"/>
    </xf>
    <xf numFmtId="0" fontId="1" fillId="0" borderId="4" xfId="0" applyFont="1" applyBorder="1" applyAlignment="1">
      <alignment horizontal="right" vertical="top" wrapText="1"/>
    </xf>
    <xf numFmtId="0" fontId="6" fillId="0" borderId="0" xfId="0" applyFont="1" applyBorder="1" applyAlignment="1">
      <alignment horizontal="left" vertical="top" wrapText="1"/>
    </xf>
    <xf numFmtId="0" fontId="20" fillId="0" borderId="0" xfId="0" applyFont="1" applyFill="1" applyBorder="1" applyAlignment="1">
      <alignment/>
    </xf>
    <xf numFmtId="0" fontId="6" fillId="0" borderId="8" xfId="0" applyFont="1" applyBorder="1" applyAlignment="1">
      <alignment horizontal="right" vertical="top" wrapText="1"/>
    </xf>
    <xf numFmtId="0" fontId="1" fillId="0" borderId="12" xfId="25" applyFont="1" applyFill="1" applyBorder="1" applyAlignment="1">
      <alignment horizontal="justify" vertical="top"/>
      <protection/>
    </xf>
    <xf numFmtId="0" fontId="6" fillId="0" borderId="13" xfId="0" applyFont="1" applyBorder="1" applyAlignment="1">
      <alignment horizontal="right" vertical="top" wrapText="1"/>
    </xf>
    <xf numFmtId="0" fontId="6" fillId="0" borderId="12" xfId="0" applyFont="1" applyBorder="1" applyAlignment="1">
      <alignment horizontal="right" vertical="top" wrapText="1"/>
    </xf>
    <xf numFmtId="0" fontId="1" fillId="0" borderId="12" xfId="0" applyFont="1" applyFill="1" applyBorder="1" applyAlignment="1">
      <alignment/>
    </xf>
    <xf numFmtId="0" fontId="6" fillId="0" borderId="10" xfId="0" applyFont="1" applyBorder="1" applyAlignment="1">
      <alignment horizontal="right" vertical="top" wrapText="1"/>
    </xf>
    <xf numFmtId="0" fontId="6" fillId="0" borderId="6" xfId="0" applyFont="1" applyBorder="1" applyAlignment="1">
      <alignment horizontal="right" vertical="top" wrapText="1"/>
    </xf>
    <xf numFmtId="0" fontId="6" fillId="0" borderId="5" xfId="0" applyFont="1" applyBorder="1" applyAlignment="1">
      <alignment horizontal="right" vertical="top" wrapText="1"/>
    </xf>
    <xf numFmtId="0" fontId="1" fillId="0" borderId="3" xfId="25" applyFont="1" applyFill="1" applyBorder="1" applyAlignment="1">
      <alignment horizontal="justify" vertical="top"/>
      <protection/>
    </xf>
    <xf numFmtId="0" fontId="20" fillId="0" borderId="0" xfId="25" applyFont="1" applyFill="1" applyBorder="1" applyAlignment="1">
      <alignment horizontal="justify" vertical="top"/>
      <protection/>
    </xf>
    <xf numFmtId="0" fontId="1" fillId="0" borderId="13" xfId="25" applyFont="1" applyFill="1" applyBorder="1" applyAlignment="1">
      <alignment horizontal="justify" vertical="top"/>
      <protection/>
    </xf>
    <xf numFmtId="0" fontId="1" fillId="0" borderId="8" xfId="25" applyFont="1" applyFill="1" applyBorder="1" applyAlignment="1">
      <alignment horizontal="justify" vertical="top"/>
      <protection/>
    </xf>
    <xf numFmtId="0" fontId="1" fillId="0" borderId="12" xfId="0" applyFont="1" applyBorder="1" applyAlignment="1">
      <alignment horizontal="justify" vertical="top" wrapText="1"/>
    </xf>
    <xf numFmtId="0" fontId="1" fillId="0" borderId="0" xfId="0" applyFont="1" applyBorder="1" applyAlignment="1">
      <alignment horizontal="left" vertical="top" wrapText="1"/>
    </xf>
    <xf numFmtId="4" fontId="1" fillId="0" borderId="8" xfId="0" applyNumberFormat="1" applyFont="1" applyBorder="1" applyAlignment="1">
      <alignment horizontal="right" vertical="top" wrapText="1"/>
    </xf>
    <xf numFmtId="171" fontId="1" fillId="0" borderId="13" xfId="16" applyFont="1" applyBorder="1" applyAlignment="1">
      <alignment horizontal="right" vertical="top" wrapText="1"/>
    </xf>
    <xf numFmtId="2" fontId="1" fillId="0" borderId="12" xfId="0" applyNumberFormat="1" applyFont="1" applyBorder="1" applyAlignment="1">
      <alignment horizontal="right" vertical="top" wrapText="1"/>
    </xf>
    <xf numFmtId="4" fontId="1" fillId="0" borderId="13" xfId="0" applyNumberFormat="1" applyFont="1" applyBorder="1" applyAlignment="1">
      <alignment horizontal="right" vertical="top" wrapText="1"/>
    </xf>
    <xf numFmtId="0" fontId="1" fillId="0" borderId="14" xfId="0" applyFont="1" applyFill="1" applyBorder="1" applyAlignment="1">
      <alignment/>
    </xf>
    <xf numFmtId="0" fontId="20" fillId="0" borderId="14" xfId="0" applyFont="1" applyFill="1" applyBorder="1" applyAlignment="1">
      <alignment/>
    </xf>
    <xf numFmtId="4" fontId="6" fillId="0" borderId="9" xfId="0" applyNumberFormat="1" applyFont="1" applyBorder="1" applyAlignment="1">
      <alignment horizontal="right" vertical="top" wrapText="1"/>
    </xf>
    <xf numFmtId="171" fontId="6" fillId="0" borderId="17" xfId="16" applyFont="1" applyBorder="1" applyAlignment="1">
      <alignment horizontal="right" vertical="top" wrapText="1"/>
    </xf>
    <xf numFmtId="2" fontId="6" fillId="0" borderId="18"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0" fontId="6" fillId="0" borderId="0" xfId="23" applyFont="1" applyFill="1" applyAlignment="1">
      <alignment horizontal="justify" vertical="top" wrapText="1"/>
      <protection/>
    </xf>
    <xf numFmtId="0" fontId="21" fillId="0" borderId="0" xfId="23" applyFont="1" applyFill="1" applyAlignment="1">
      <alignment horizontal="justify" vertical="top" wrapText="1"/>
      <protection/>
    </xf>
    <xf numFmtId="0" fontId="6" fillId="0" borderId="0" xfId="25" applyFont="1" applyFill="1" applyBorder="1" applyAlignment="1">
      <alignment horizontal="right" vertical="top" wrapText="1"/>
      <protection/>
    </xf>
    <xf numFmtId="38" fontId="6" fillId="0" borderId="15" xfId="25" applyNumberFormat="1" applyFont="1" applyFill="1" applyBorder="1" applyAlignment="1">
      <alignment horizontal="right" vertical="top" wrapText="1"/>
      <protection/>
    </xf>
    <xf numFmtId="38" fontId="6" fillId="0" borderId="0" xfId="25" applyNumberFormat="1" applyFont="1" applyFill="1" applyBorder="1" applyAlignment="1">
      <alignment horizontal="right" vertical="top" wrapText="1"/>
      <protection/>
    </xf>
    <xf numFmtId="38" fontId="6" fillId="0" borderId="0" xfId="25" applyNumberFormat="1" applyFont="1" applyFill="1" applyAlignment="1">
      <alignment horizontal="right" vertical="top" wrapText="1"/>
      <protection/>
    </xf>
    <xf numFmtId="0" fontId="1" fillId="0" borderId="0" xfId="23" applyFont="1" applyFill="1" applyAlignment="1">
      <alignment/>
      <protection/>
    </xf>
    <xf numFmtId="0" fontId="20" fillId="0" borderId="0" xfId="23" applyFont="1" applyFill="1" applyAlignment="1">
      <alignment horizontal="justify" vertical="top"/>
      <protection/>
    </xf>
    <xf numFmtId="38" fontId="1" fillId="0" borderId="0" xfId="25" applyNumberFormat="1" applyFont="1" applyFill="1" applyAlignment="1">
      <alignment horizontal="right" vertical="top" wrapText="1"/>
      <protection/>
    </xf>
    <xf numFmtId="38" fontId="1" fillId="0" borderId="0" xfId="25" applyNumberFormat="1" applyFont="1" applyFill="1" applyBorder="1" applyAlignment="1">
      <alignment horizontal="right" vertical="top" wrapText="1"/>
      <protection/>
    </xf>
    <xf numFmtId="3" fontId="1" fillId="0" borderId="0" xfId="23" applyNumberFormat="1" applyFont="1" applyFill="1" applyAlignment="1">
      <alignment/>
      <protection/>
    </xf>
    <xf numFmtId="3" fontId="1" fillId="0" borderId="0" xfId="25" applyNumberFormat="1" applyFont="1" applyFill="1" applyAlignment="1">
      <alignment horizontal="right" vertical="top" wrapText="1"/>
      <protection/>
    </xf>
    <xf numFmtId="3" fontId="1" fillId="0" borderId="0" xfId="25" applyNumberFormat="1" applyFont="1" applyFill="1" applyBorder="1" applyAlignment="1">
      <alignment horizontal="right" vertical="top" wrapText="1"/>
      <protection/>
    </xf>
    <xf numFmtId="3" fontId="1" fillId="0" borderId="1" xfId="25" applyNumberFormat="1" applyFont="1" applyFill="1" applyBorder="1" applyAlignment="1">
      <alignment horizontal="right" vertical="top" wrapText="1"/>
      <protection/>
    </xf>
    <xf numFmtId="0" fontId="6" fillId="0" borderId="0" xfId="23" applyFont="1" applyFill="1" applyAlignment="1">
      <alignment/>
      <protection/>
    </xf>
    <xf numFmtId="3" fontId="6" fillId="0" borderId="0" xfId="25" applyNumberFormat="1" applyFont="1" applyFill="1" applyAlignment="1">
      <alignment horizontal="right" vertical="top" wrapText="1"/>
      <protection/>
    </xf>
    <xf numFmtId="3" fontId="6" fillId="0" borderId="0" xfId="25" applyNumberFormat="1" applyFont="1" applyFill="1" applyBorder="1" applyAlignment="1">
      <alignment horizontal="right" vertical="top" wrapText="1"/>
      <protection/>
    </xf>
    <xf numFmtId="0" fontId="20" fillId="0" borderId="0" xfId="23" applyFont="1" applyFill="1" applyAlignment="1">
      <alignment/>
      <protection/>
    </xf>
    <xf numFmtId="0" fontId="21" fillId="0" borderId="0" xfId="23" applyFont="1" applyFill="1" applyAlignment="1">
      <alignment/>
      <protection/>
    </xf>
    <xf numFmtId="38" fontId="6" fillId="0" borderId="14" xfId="23" applyNumberFormat="1" applyFont="1" applyFill="1" applyBorder="1" applyAlignment="1">
      <alignment horizontal="right" vertical="top" wrapText="1"/>
      <protection/>
    </xf>
    <xf numFmtId="38" fontId="6" fillId="0" borderId="0" xfId="23" applyNumberFormat="1" applyFont="1" applyFill="1" applyBorder="1" applyAlignment="1">
      <alignment horizontal="right" vertical="top" wrapText="1"/>
      <protection/>
    </xf>
    <xf numFmtId="2" fontId="16" fillId="0" borderId="0" xfId="25" applyNumberFormat="1" applyFont="1" applyFill="1" applyAlignment="1">
      <alignment horizontal="right" vertical="top" wrapText="1"/>
      <protection/>
    </xf>
    <xf numFmtId="0" fontId="6" fillId="0" borderId="0" xfId="25" applyFont="1" applyFill="1" applyAlignment="1">
      <alignment horizontal="justify" vertical="top"/>
      <protection/>
    </xf>
    <xf numFmtId="0" fontId="6" fillId="0" borderId="0" xfId="0" applyFont="1" applyFill="1" applyAlignment="1">
      <alignment horizontal="right" vertical="top"/>
    </xf>
    <xf numFmtId="0" fontId="1" fillId="0" borderId="0" xfId="0" applyNumberFormat="1" applyFont="1" applyFill="1" applyAlignment="1">
      <alignment horizontal="justify" vertical="top"/>
    </xf>
    <xf numFmtId="0" fontId="6" fillId="0" borderId="0" xfId="25" applyFont="1" applyFill="1" applyAlignment="1">
      <alignment horizontal="right" wrapText="1"/>
      <protection/>
    </xf>
    <xf numFmtId="0" fontId="6" fillId="0" borderId="0" xfId="25" applyFont="1" applyFill="1" applyAlignment="1">
      <alignment horizontal="right" vertical="center" wrapText="1"/>
      <protection/>
    </xf>
    <xf numFmtId="0" fontId="0" fillId="0" borderId="0" xfId="0" applyAlignment="1">
      <alignment horizontal="justify" vertical="top" wrapText="1"/>
    </xf>
    <xf numFmtId="0" fontId="21" fillId="0" borderId="0" xfId="0" applyFont="1" applyFill="1" applyAlignment="1">
      <alignment horizontal="center" wrapText="1"/>
    </xf>
    <xf numFmtId="0" fontId="0" fillId="0" borderId="0" xfId="0" applyFont="1" applyFill="1" applyAlignment="1">
      <alignment horizontal="center" wrapText="1"/>
    </xf>
    <xf numFmtId="0" fontId="0" fillId="0" borderId="0" xfId="0" applyAlignment="1">
      <alignment horizontal="center" wrapText="1"/>
    </xf>
    <xf numFmtId="0" fontId="6" fillId="0" borderId="1" xfId="25" applyFont="1" applyFill="1" applyBorder="1" applyAlignment="1">
      <alignment horizontal="center" vertical="top" wrapText="1"/>
      <protection/>
    </xf>
    <xf numFmtId="0" fontId="6" fillId="2" borderId="0" xfId="0" applyFont="1" applyFill="1" applyAlignment="1">
      <alignment horizontal="center"/>
    </xf>
    <xf numFmtId="0" fontId="1" fillId="2" borderId="0" xfId="0" applyFont="1" applyFill="1" applyAlignment="1">
      <alignment horizontal="justify" vertical="top" wrapText="1"/>
    </xf>
    <xf numFmtId="0" fontId="0" fillId="0" borderId="0" xfId="0" applyFont="1" applyAlignment="1">
      <alignment horizontal="justify" vertical="top" wrapText="1"/>
    </xf>
    <xf numFmtId="0" fontId="1" fillId="0" borderId="0" xfId="0" applyFont="1" applyFill="1" applyAlignment="1">
      <alignment wrapText="1"/>
    </xf>
    <xf numFmtId="0" fontId="0" fillId="0" borderId="0" xfId="0" applyFont="1" applyFill="1" applyAlignment="1">
      <alignment wrapText="1"/>
    </xf>
    <xf numFmtId="0" fontId="1" fillId="2" borderId="12" xfId="0" applyFont="1" applyFill="1" applyBorder="1" applyAlignment="1">
      <alignment horizontal="center"/>
    </xf>
    <xf numFmtId="0" fontId="1" fillId="0" borderId="0" xfId="0" applyFont="1" applyFill="1" applyAlignment="1">
      <alignment horizontal="justify" vertical="top" wrapText="1"/>
    </xf>
    <xf numFmtId="0" fontId="0" fillId="0" borderId="0" xfId="0" applyFont="1" applyFill="1" applyAlignment="1">
      <alignment/>
    </xf>
    <xf numFmtId="37" fontId="1" fillId="0" borderId="0" xfId="0" applyNumberFormat="1" applyFont="1" applyAlignment="1">
      <alignment horizontal="justify" vertical="top" wrapText="1"/>
    </xf>
    <xf numFmtId="37" fontId="1" fillId="0" borderId="0" xfId="0" applyNumberFormat="1" applyFont="1" applyFill="1" applyAlignment="1">
      <alignment wrapText="1"/>
    </xf>
    <xf numFmtId="0" fontId="6" fillId="0" borderId="12" xfId="0" applyFont="1" applyFill="1" applyBorder="1" applyAlignment="1" quotePrefix="1">
      <alignment horizontal="center"/>
    </xf>
    <xf numFmtId="0" fontId="6" fillId="0" borderId="0" xfId="0" applyFont="1" applyFill="1" applyBorder="1" applyAlignment="1">
      <alignment horizontal="center"/>
    </xf>
    <xf numFmtId="0" fontId="6" fillId="0" borderId="13" xfId="0" applyFont="1" applyFill="1" applyBorder="1" applyAlignment="1">
      <alignment horizontal="center"/>
    </xf>
    <xf numFmtId="0" fontId="6" fillId="0" borderId="12" xfId="0"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37" fontId="1" fillId="2" borderId="11" xfId="0" applyNumberFormat="1" applyFont="1" applyFill="1" applyBorder="1" applyAlignment="1">
      <alignment/>
    </xf>
    <xf numFmtId="37" fontId="1" fillId="2" borderId="0" xfId="0" applyNumberFormat="1" applyFont="1" applyFill="1" applyAlignment="1">
      <alignment/>
    </xf>
    <xf numFmtId="37" fontId="1" fillId="2" borderId="1" xfId="0" applyNumberFormat="1" applyFont="1" applyFill="1" applyBorder="1" applyAlignment="1">
      <alignment horizontal="right"/>
    </xf>
    <xf numFmtId="39" fontId="1" fillId="0" borderId="15" xfId="0" applyNumberFormat="1" applyFont="1" applyFill="1" applyBorder="1" applyAlignment="1">
      <alignment/>
    </xf>
    <xf numFmtId="0" fontId="6" fillId="0" borderId="0" xfId="25" applyFont="1" applyFill="1" applyAlignment="1">
      <alignment horizontal="right" vertical="top"/>
      <protection/>
    </xf>
    <xf numFmtId="0" fontId="1" fillId="0" borderId="0" xfId="0" applyFont="1" applyFill="1" applyAlignment="1">
      <alignment/>
    </xf>
    <xf numFmtId="0" fontId="20" fillId="0" borderId="0" xfId="0" applyFont="1" applyFill="1" applyAlignment="1">
      <alignment/>
    </xf>
    <xf numFmtId="0" fontId="21" fillId="0" borderId="0" xfId="25" applyFont="1" applyFill="1" applyAlignment="1">
      <alignment horizontal="justify" vertical="top"/>
      <protection/>
    </xf>
    <xf numFmtId="0" fontId="1" fillId="0" borderId="0" xfId="25" applyFont="1" applyFill="1" applyAlignment="1">
      <alignment horizontal="left" vertical="top"/>
      <protection/>
    </xf>
    <xf numFmtId="0" fontId="6" fillId="0" borderId="0" xfId="25" applyFont="1" applyFill="1" applyAlignment="1">
      <alignment horizontal="left" vertical="top"/>
      <protection/>
    </xf>
    <xf numFmtId="0" fontId="6" fillId="0" borderId="3" xfId="0" applyFont="1" applyBorder="1" applyAlignment="1">
      <alignment horizontal="right" vertical="top" wrapText="1"/>
    </xf>
    <xf numFmtId="0" fontId="6" fillId="0" borderId="0" xfId="0" applyFont="1" applyBorder="1" applyAlignment="1">
      <alignment horizontal="right" vertical="top" wrapText="1"/>
    </xf>
    <xf numFmtId="0" fontId="6" fillId="0" borderId="1" xfId="0" applyFont="1" applyBorder="1" applyAlignment="1">
      <alignment horizontal="right" vertical="top" wrapText="1"/>
    </xf>
    <xf numFmtId="0" fontId="1" fillId="0" borderId="0" xfId="25" applyFont="1" applyFill="1" applyBorder="1" applyAlignment="1">
      <alignment horizontal="justify" vertical="top"/>
      <protection/>
    </xf>
    <xf numFmtId="171" fontId="1" fillId="0" borderId="0" xfId="16" applyFont="1" applyBorder="1" applyAlignment="1">
      <alignment horizontal="right" vertical="top" wrapText="1"/>
    </xf>
    <xf numFmtId="171" fontId="6" fillId="0" borderId="14" xfId="16" applyFont="1" applyBorder="1" applyAlignment="1">
      <alignment horizontal="right" vertical="top" wrapText="1"/>
    </xf>
    <xf numFmtId="0" fontId="16" fillId="0" borderId="0" xfId="25" applyFont="1" applyFill="1" applyAlignment="1">
      <alignment horizontal="right" vertical="top"/>
      <protection/>
    </xf>
    <xf numFmtId="0" fontId="16" fillId="0" borderId="0" xfId="25" applyFont="1" applyFill="1" applyAlignment="1">
      <alignment horizontal="right" vertical="top" wrapText="1"/>
      <protection/>
    </xf>
    <xf numFmtId="0" fontId="1" fillId="0" borderId="1" xfId="25" applyFont="1" applyFill="1" applyBorder="1" applyAlignment="1">
      <alignment horizontal="justify" vertical="top"/>
      <protection/>
    </xf>
    <xf numFmtId="4" fontId="1" fillId="0" borderId="0" xfId="0" applyNumberFormat="1" applyFont="1" applyBorder="1" applyAlignment="1">
      <alignment horizontal="right" vertical="top" wrapText="1"/>
    </xf>
    <xf numFmtId="4" fontId="6" fillId="0" borderId="14" xfId="0" applyNumberFormat="1" applyFont="1" applyBorder="1" applyAlignment="1">
      <alignment horizontal="right" vertical="top" wrapText="1"/>
    </xf>
    <xf numFmtId="0" fontId="6" fillId="0" borderId="0" xfId="25" applyFont="1" applyFill="1" applyAlignment="1">
      <alignment horizontal="right"/>
      <protection/>
    </xf>
    <xf numFmtId="0" fontId="6" fillId="0" borderId="0" xfId="25" applyFont="1" applyFill="1" applyAlignment="1">
      <alignment horizontal="right" vertical="center"/>
      <protection/>
    </xf>
    <xf numFmtId="0" fontId="6" fillId="0" borderId="0" xfId="25" applyFont="1" applyFill="1" applyAlignment="1">
      <alignment vertical="center"/>
      <protection/>
    </xf>
    <xf numFmtId="0" fontId="1" fillId="2" borderId="13" xfId="0" applyFont="1" applyFill="1" applyBorder="1" applyAlignment="1">
      <alignment horizontal="center"/>
    </xf>
    <xf numFmtId="0" fontId="1" fillId="0" borderId="0" xfId="25" applyFont="1" applyFill="1" applyAlignment="1">
      <alignment vertical="top"/>
      <protection/>
    </xf>
    <xf numFmtId="0" fontId="6" fillId="0" borderId="0" xfId="25" applyFont="1" applyFill="1" applyAlignment="1">
      <alignment vertical="top"/>
      <protection/>
    </xf>
    <xf numFmtId="41" fontId="1" fillId="0" borderId="0" xfId="25" applyNumberFormat="1" applyFont="1" applyFill="1" applyAlignment="1">
      <alignment horizontal="right" wrapText="1"/>
      <protection/>
    </xf>
    <xf numFmtId="0" fontId="1" fillId="0" borderId="0" xfId="25" applyFont="1" applyFill="1" applyAlignment="1">
      <alignment horizontal="justify" wrapText="1"/>
      <protection/>
    </xf>
    <xf numFmtId="0" fontId="0" fillId="0" borderId="0" xfId="0" applyAlignment="1">
      <alignment horizontal="justify" vertical="top"/>
    </xf>
    <xf numFmtId="0" fontId="0" fillId="0" borderId="0" xfId="0" applyFont="1" applyFill="1" applyAlignment="1">
      <alignment/>
    </xf>
    <xf numFmtId="3" fontId="13" fillId="0" borderId="12" xfId="0" applyNumberFormat="1" applyFont="1" applyBorder="1" applyAlignment="1">
      <alignment horizontal="center"/>
    </xf>
    <xf numFmtId="3" fontId="13" fillId="0" borderId="0" xfId="0" applyNumberFormat="1" applyFont="1" applyBorder="1" applyAlignment="1">
      <alignment horizontal="center"/>
    </xf>
    <xf numFmtId="3" fontId="13" fillId="0" borderId="13" xfId="0" applyNumberFormat="1" applyFont="1" applyBorder="1" applyAlignment="1">
      <alignment horizontal="center"/>
    </xf>
    <xf numFmtId="3" fontId="12" fillId="0" borderId="12" xfId="0" applyNumberFormat="1" applyFont="1" applyBorder="1" applyAlignment="1" quotePrefix="1">
      <alignment horizontal="center"/>
    </xf>
    <xf numFmtId="3" fontId="12" fillId="0" borderId="0" xfId="0" applyNumberFormat="1" applyFont="1" applyBorder="1" applyAlignment="1" quotePrefix="1">
      <alignment horizontal="center"/>
    </xf>
    <xf numFmtId="3" fontId="12" fillId="0" borderId="13" xfId="0" applyNumberFormat="1" applyFont="1" applyBorder="1" applyAlignment="1" quotePrefix="1">
      <alignment horizontal="center"/>
    </xf>
    <xf numFmtId="3" fontId="14" fillId="0" borderId="12" xfId="0" applyNumberFormat="1" applyFont="1" applyBorder="1" applyAlignment="1">
      <alignment horizontal="center"/>
    </xf>
    <xf numFmtId="3" fontId="14" fillId="0" borderId="0" xfId="0" applyNumberFormat="1" applyFont="1" applyBorder="1" applyAlignment="1">
      <alignment horizontal="center"/>
    </xf>
    <xf numFmtId="3" fontId="14" fillId="0" borderId="13" xfId="0" applyNumberFormat="1" applyFont="1" applyBorder="1" applyAlignment="1">
      <alignment horizontal="center"/>
    </xf>
    <xf numFmtId="3" fontId="14" fillId="0" borderId="0" xfId="0" applyNumberFormat="1" applyFont="1" applyBorder="1" applyAlignment="1" quotePrefix="1">
      <alignment horizontal="center"/>
    </xf>
    <xf numFmtId="3" fontId="14" fillId="0" borderId="13" xfId="0" applyNumberFormat="1" applyFont="1" applyBorder="1" applyAlignment="1" quotePrefix="1">
      <alignment horizontal="center"/>
    </xf>
    <xf numFmtId="0" fontId="7" fillId="2" borderId="0" xfId="16" applyNumberFormat="1" applyFont="1" applyFill="1" applyAlignment="1">
      <alignment horizontal="justify" vertical="top"/>
    </xf>
    <xf numFmtId="0" fontId="6" fillId="2" borderId="12" xfId="0" applyFont="1" applyFill="1" applyBorder="1" applyAlignment="1" quotePrefix="1">
      <alignment horizontal="center"/>
    </xf>
    <xf numFmtId="0" fontId="6" fillId="2" borderId="0" xfId="0" applyFont="1" applyFill="1" applyBorder="1" applyAlignment="1">
      <alignment horizontal="center"/>
    </xf>
    <xf numFmtId="0" fontId="6" fillId="2" borderId="13" xfId="0" applyFont="1" applyFill="1" applyBorder="1" applyAlignment="1">
      <alignment horizontal="center"/>
    </xf>
    <xf numFmtId="0" fontId="6" fillId="2" borderId="12" xfId="0" applyFont="1" applyFill="1" applyBorder="1" applyAlignment="1">
      <alignment horizontal="center"/>
    </xf>
    <xf numFmtId="0" fontId="1" fillId="2" borderId="12" xfId="0" applyFont="1" applyFill="1" applyBorder="1" applyAlignment="1" quotePrefix="1">
      <alignment horizontal="center"/>
    </xf>
    <xf numFmtId="0" fontId="1" fillId="2" borderId="0" xfId="0" applyFont="1" applyFill="1" applyBorder="1" applyAlignment="1">
      <alignment horizontal="center"/>
    </xf>
    <xf numFmtId="0" fontId="0" fillId="0" borderId="1" xfId="0" applyBorder="1" applyAlignment="1">
      <alignment horizontal="center" wrapText="1"/>
    </xf>
    <xf numFmtId="0" fontId="6" fillId="0" borderId="1" xfId="25" applyFont="1" applyFill="1" applyBorder="1" applyAlignment="1">
      <alignment horizontal="center" vertical="top"/>
      <protection/>
    </xf>
    <xf numFmtId="0" fontId="0" fillId="0" borderId="1" xfId="0" applyBorder="1" applyAlignment="1">
      <alignment horizontal="center"/>
    </xf>
    <xf numFmtId="0" fontId="1" fillId="0" borderId="0" xfId="25" applyFont="1" applyFill="1" applyAlignment="1">
      <alignment horizontal="left" vertical="top" wrapText="1"/>
      <protection/>
    </xf>
    <xf numFmtId="0" fontId="17" fillId="0" borderId="0" xfId="0" applyFont="1" applyFill="1" applyAlignment="1">
      <alignment vertical="top" wrapText="1"/>
    </xf>
    <xf numFmtId="0" fontId="1" fillId="0" borderId="0" xfId="23" applyFont="1" applyFill="1" applyAlignment="1">
      <alignment horizontal="justify" vertical="top"/>
      <protection/>
    </xf>
    <xf numFmtId="0" fontId="1" fillId="0" borderId="0" xfId="0" applyFont="1" applyBorder="1" applyAlignment="1">
      <alignment horizontal="left" vertical="top" wrapText="1"/>
    </xf>
    <xf numFmtId="0" fontId="1" fillId="0" borderId="0" xfId="0" applyFont="1" applyFill="1" applyAlignment="1">
      <alignment horizontal="justify"/>
    </xf>
    <xf numFmtId="0" fontId="1" fillId="0" borderId="0" xfId="25" applyFont="1" applyFill="1" applyAlignment="1" quotePrefix="1">
      <alignment horizontal="justify" vertical="top"/>
      <protection/>
    </xf>
    <xf numFmtId="0" fontId="1" fillId="0" borderId="0" xfId="23" applyFont="1" applyFill="1" applyAlignment="1">
      <alignment horizontal="justify" vertical="top" wrapText="1"/>
      <protection/>
    </xf>
    <xf numFmtId="0" fontId="0" fillId="0" borderId="0" xfId="0" applyFont="1" applyFill="1" applyAlignment="1">
      <alignment horizontal="justify" vertical="top" wrapText="1"/>
    </xf>
    <xf numFmtId="0" fontId="6" fillId="0" borderId="18" xfId="0" applyFont="1" applyBorder="1" applyAlignment="1">
      <alignment horizontal="left" vertical="top" wrapText="1"/>
    </xf>
    <xf numFmtId="0" fontId="6" fillId="0" borderId="14" xfId="0" applyFont="1" applyBorder="1" applyAlignment="1">
      <alignment horizontal="left" vertical="top" wrapText="1"/>
    </xf>
    <xf numFmtId="0" fontId="15" fillId="0" borderId="0" xfId="0" applyFont="1" applyAlignment="1">
      <alignment horizontal="justify" wrapText="1"/>
    </xf>
    <xf numFmtId="0" fontId="18" fillId="0" borderId="0" xfId="0" applyFont="1" applyAlignment="1">
      <alignment wrapText="1"/>
    </xf>
    <xf numFmtId="0" fontId="1" fillId="0" borderId="0" xfId="25" applyFont="1" applyFill="1" applyAlignment="1">
      <alignment horizontal="justify" vertical="top"/>
      <protection/>
    </xf>
    <xf numFmtId="0" fontId="6" fillId="0" borderId="0" xfId="25" applyFont="1" applyFill="1" applyAlignment="1">
      <alignment horizontal="justify" vertical="top"/>
      <protection/>
    </xf>
    <xf numFmtId="0" fontId="0" fillId="0" borderId="0" xfId="0" applyFont="1" applyAlignment="1">
      <alignment horizontal="justify" vertical="top"/>
    </xf>
    <xf numFmtId="0" fontId="1" fillId="0" borderId="0" xfId="0" applyNumberFormat="1" applyFont="1" applyFill="1" applyAlignment="1">
      <alignment horizontal="justify" vertical="top"/>
    </xf>
    <xf numFmtId="0" fontId="1" fillId="0" borderId="0" xfId="0" applyFont="1" applyFill="1" applyAlignment="1">
      <alignment horizontal="justify" vertical="top"/>
    </xf>
    <xf numFmtId="37" fontId="1" fillId="0" borderId="0" xfId="24" applyNumberFormat="1" applyFont="1" applyFill="1" applyAlignment="1" quotePrefix="1">
      <alignment horizontal="justify" wrapText="1"/>
      <protection/>
    </xf>
    <xf numFmtId="0" fontId="1" fillId="0" borderId="0" xfId="25" applyFont="1" applyFill="1" applyAlignment="1">
      <alignment horizontal="justify" vertical="top" wrapText="1"/>
      <protection/>
    </xf>
    <xf numFmtId="0" fontId="1" fillId="0" borderId="0" xfId="25" applyFont="1" applyFill="1" applyAlignment="1">
      <alignment horizontal="justify" vertical="top"/>
      <protection/>
    </xf>
    <xf numFmtId="0" fontId="6" fillId="0" borderId="0" xfId="23" applyFont="1" applyFill="1" applyAlignment="1">
      <alignment horizontal="justify" vertical="top" wrapText="1"/>
      <protection/>
    </xf>
    <xf numFmtId="0" fontId="6" fillId="0" borderId="0" xfId="23" applyFont="1" applyFill="1" applyAlignment="1">
      <alignment horizontal="justify" vertical="top"/>
      <protection/>
    </xf>
    <xf numFmtId="0" fontId="6" fillId="0" borderId="0" xfId="23" applyFont="1" applyFill="1" applyBorder="1" applyAlignment="1">
      <alignment horizontal="justify" vertical="top" wrapText="1"/>
      <protection/>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1" fillId="0" borderId="0" xfId="0" applyNumberFormat="1" applyFont="1" applyFill="1" applyAlignment="1">
      <alignment horizontal="justify" vertical="top" wrapText="1"/>
    </xf>
    <xf numFmtId="0" fontId="0" fillId="0" borderId="0" xfId="0" applyFill="1" applyAlignment="1">
      <alignment horizontal="justify" wrapText="1"/>
    </xf>
    <xf numFmtId="0" fontId="6" fillId="0" borderId="0" xfId="0" applyFont="1" applyFill="1" applyAlignment="1">
      <alignment horizontal="justify"/>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166</xdr:row>
      <xdr:rowOff>85725</xdr:rowOff>
    </xdr:from>
    <xdr:to>
      <xdr:col>15</xdr:col>
      <xdr:colOff>0</xdr:colOff>
      <xdr:row>166</xdr:row>
      <xdr:rowOff>85725</xdr:rowOff>
    </xdr:to>
    <xdr:sp>
      <xdr:nvSpPr>
        <xdr:cNvPr id="1" name="Line 9"/>
        <xdr:cNvSpPr>
          <a:spLocks/>
        </xdr:cNvSpPr>
      </xdr:nvSpPr>
      <xdr:spPr>
        <a:xfrm flipH="1">
          <a:off x="6438900" y="24269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245</xdr:row>
      <xdr:rowOff>333375</xdr:rowOff>
    </xdr:from>
    <xdr:to>
      <xdr:col>15</xdr:col>
      <xdr:colOff>0</xdr:colOff>
      <xdr:row>245</xdr:row>
      <xdr:rowOff>342900</xdr:rowOff>
    </xdr:to>
    <xdr:sp>
      <xdr:nvSpPr>
        <xdr:cNvPr id="2" name="Line 11"/>
        <xdr:cNvSpPr>
          <a:spLocks/>
        </xdr:cNvSpPr>
      </xdr:nvSpPr>
      <xdr:spPr>
        <a:xfrm flipH="1" flipV="1">
          <a:off x="6438900" y="4046220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tabSelected="1" view="pageBreakPreview" zoomScaleSheetLayoutView="100" workbookViewId="0" topLeftCell="A1">
      <selection activeCell="D24" sqref="D24"/>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45" t="s">
        <v>2</v>
      </c>
      <c r="B1" s="46"/>
      <c r="C1" s="46"/>
      <c r="D1" s="46"/>
      <c r="E1" s="46"/>
      <c r="F1" s="47"/>
      <c r="G1" s="46"/>
      <c r="H1" s="46"/>
      <c r="I1" s="46"/>
      <c r="J1" s="46"/>
      <c r="K1" s="46"/>
      <c r="L1" s="46"/>
      <c r="M1" s="46"/>
      <c r="N1" s="46"/>
      <c r="O1" s="46"/>
    </row>
    <row r="2" spans="1:15" ht="15">
      <c r="A2" s="45"/>
      <c r="B2" s="46"/>
      <c r="C2" s="46"/>
      <c r="D2" s="46"/>
      <c r="E2" s="46"/>
      <c r="F2" s="46"/>
      <c r="G2" s="46"/>
      <c r="H2" s="46"/>
      <c r="I2" s="46"/>
      <c r="J2" s="46"/>
      <c r="K2" s="46"/>
      <c r="L2" s="46"/>
      <c r="M2" s="46"/>
      <c r="N2" s="46"/>
      <c r="O2" s="46"/>
    </row>
    <row r="3" spans="1:15" ht="15">
      <c r="A3" s="46"/>
      <c r="B3" s="46"/>
      <c r="C3" s="46"/>
      <c r="D3" s="46"/>
      <c r="E3" s="46"/>
      <c r="F3" s="46"/>
      <c r="G3" s="46"/>
      <c r="H3" s="46"/>
      <c r="I3" s="46"/>
      <c r="J3" s="46"/>
      <c r="K3" s="46"/>
      <c r="L3" s="46"/>
      <c r="M3" s="46"/>
      <c r="N3" s="46"/>
      <c r="O3" s="46"/>
    </row>
    <row r="4" spans="1:15" ht="15">
      <c r="A4" s="46"/>
      <c r="B4" s="46"/>
      <c r="C4" s="46"/>
      <c r="D4" s="46"/>
      <c r="E4" s="46"/>
      <c r="F4" s="46"/>
      <c r="G4" s="46"/>
      <c r="H4" s="46"/>
      <c r="I4" s="46"/>
      <c r="J4" s="46"/>
      <c r="K4" s="46"/>
      <c r="L4" s="46"/>
      <c r="M4" s="46"/>
      <c r="N4" s="46"/>
      <c r="O4" s="46"/>
    </row>
    <row r="5" spans="1:15" ht="15">
      <c r="A5" s="46"/>
      <c r="B5" s="46"/>
      <c r="C5" s="46"/>
      <c r="D5" s="46"/>
      <c r="E5" s="46"/>
      <c r="F5" s="46"/>
      <c r="G5" s="46"/>
      <c r="H5" s="46"/>
      <c r="I5" s="46"/>
      <c r="J5" s="46"/>
      <c r="K5" s="46"/>
      <c r="L5" s="46"/>
      <c r="M5" s="46"/>
      <c r="N5" s="46"/>
      <c r="O5" s="46"/>
    </row>
    <row r="6" spans="1:15" ht="15">
      <c r="A6" s="46"/>
      <c r="B6" s="46"/>
      <c r="C6" s="46"/>
      <c r="D6" s="46"/>
      <c r="E6" s="46"/>
      <c r="F6" s="46"/>
      <c r="G6" s="46"/>
      <c r="H6" s="46"/>
      <c r="I6" s="46"/>
      <c r="J6" s="46"/>
      <c r="K6" s="46"/>
      <c r="L6" s="46"/>
      <c r="M6" s="46"/>
      <c r="N6" s="46"/>
      <c r="O6" s="46"/>
    </row>
    <row r="7" spans="1:15" ht="15">
      <c r="A7" s="46"/>
      <c r="B7" s="46"/>
      <c r="C7" s="46"/>
      <c r="D7" s="46"/>
      <c r="E7" s="46"/>
      <c r="F7" s="46"/>
      <c r="G7" s="46"/>
      <c r="H7" s="46"/>
      <c r="I7" s="46"/>
      <c r="J7" s="46"/>
      <c r="K7" s="46"/>
      <c r="L7" s="46"/>
      <c r="M7" s="46"/>
      <c r="N7" s="46"/>
      <c r="O7" s="46"/>
    </row>
    <row r="8" spans="1:15" ht="15">
      <c r="A8" s="46"/>
      <c r="B8" s="46"/>
      <c r="C8" s="46"/>
      <c r="D8" s="46"/>
      <c r="E8" s="46"/>
      <c r="F8" s="46"/>
      <c r="G8" s="46"/>
      <c r="H8" s="46"/>
      <c r="I8" s="46"/>
      <c r="J8" s="46"/>
      <c r="K8" s="46"/>
      <c r="L8" s="46"/>
      <c r="M8" s="46"/>
      <c r="N8" s="46"/>
      <c r="O8" s="46"/>
    </row>
    <row r="9" spans="1:15" ht="15">
      <c r="A9" s="46"/>
      <c r="B9" s="46"/>
      <c r="C9" s="46"/>
      <c r="D9" s="46"/>
      <c r="E9" s="46"/>
      <c r="F9" s="46"/>
      <c r="G9" s="46"/>
      <c r="H9" s="46"/>
      <c r="I9" s="46"/>
      <c r="J9" s="46"/>
      <c r="K9" s="46"/>
      <c r="L9" s="46"/>
      <c r="M9" s="46"/>
      <c r="N9" s="46"/>
      <c r="O9" s="46"/>
    </row>
    <row r="10" spans="1:15" ht="15">
      <c r="A10" s="46"/>
      <c r="B10" s="46"/>
      <c r="C10" s="46"/>
      <c r="D10" s="46"/>
      <c r="E10" s="46"/>
      <c r="F10" s="46"/>
      <c r="G10" s="46"/>
      <c r="H10" s="46"/>
      <c r="I10" s="46"/>
      <c r="J10" s="46"/>
      <c r="K10" s="46"/>
      <c r="L10" s="46"/>
      <c r="M10" s="46"/>
      <c r="N10" s="46"/>
      <c r="O10" s="46"/>
    </row>
    <row r="11" spans="1:15" ht="15">
      <c r="A11" s="46"/>
      <c r="B11" s="46"/>
      <c r="C11" s="46"/>
      <c r="D11" s="46"/>
      <c r="E11" s="46"/>
      <c r="F11" s="46"/>
      <c r="G11" s="46"/>
      <c r="H11" s="46"/>
      <c r="I11" s="46"/>
      <c r="J11" s="46"/>
      <c r="K11" s="46"/>
      <c r="L11" s="46"/>
      <c r="M11" s="46"/>
      <c r="N11" s="46"/>
      <c r="O11" s="46"/>
    </row>
    <row r="12" spans="1:15" ht="15">
      <c r="A12" s="46"/>
      <c r="B12" s="46"/>
      <c r="C12" s="46"/>
      <c r="D12" s="46"/>
      <c r="E12" s="46"/>
      <c r="F12" s="46"/>
      <c r="G12" s="46"/>
      <c r="H12" s="46"/>
      <c r="I12" s="46"/>
      <c r="J12" s="46"/>
      <c r="K12" s="46"/>
      <c r="L12" s="46"/>
      <c r="M12" s="46"/>
      <c r="N12" s="46"/>
      <c r="O12" s="46"/>
    </row>
    <row r="13" spans="1:15" ht="15">
      <c r="A13" s="46"/>
      <c r="B13" s="46"/>
      <c r="C13" s="46"/>
      <c r="D13" s="46"/>
      <c r="E13" s="46"/>
      <c r="F13" s="46"/>
      <c r="G13" s="46"/>
      <c r="H13" s="46"/>
      <c r="I13" s="46"/>
      <c r="J13" s="46"/>
      <c r="K13" s="46"/>
      <c r="L13" s="46"/>
      <c r="M13" s="46"/>
      <c r="N13" s="46"/>
      <c r="O13" s="46"/>
    </row>
    <row r="14" spans="1:15" ht="15">
      <c r="A14" s="46"/>
      <c r="B14" s="46"/>
      <c r="C14" s="46"/>
      <c r="D14" s="46"/>
      <c r="E14" s="46"/>
      <c r="F14" s="46"/>
      <c r="G14" s="46"/>
      <c r="H14" s="46"/>
      <c r="I14" s="46"/>
      <c r="J14" s="46"/>
      <c r="K14" s="46"/>
      <c r="L14" s="46"/>
      <c r="M14" s="46"/>
      <c r="N14" s="46"/>
      <c r="O14" s="46"/>
    </row>
    <row r="15" spans="1:15" ht="15">
      <c r="A15" s="46"/>
      <c r="B15" s="46"/>
      <c r="C15" s="46"/>
      <c r="D15" s="46"/>
      <c r="E15" s="46"/>
      <c r="F15" s="46"/>
      <c r="G15" s="46"/>
      <c r="H15" s="46"/>
      <c r="I15" s="46"/>
      <c r="J15" s="46"/>
      <c r="K15" s="46"/>
      <c r="L15" s="46"/>
      <c r="M15" s="46"/>
      <c r="N15" s="46"/>
      <c r="O15" s="46"/>
    </row>
    <row r="16" spans="1:15" ht="15">
      <c r="A16" s="46"/>
      <c r="B16" s="46"/>
      <c r="C16" s="46"/>
      <c r="D16" s="48"/>
      <c r="E16" s="49"/>
      <c r="F16" s="49"/>
      <c r="G16" s="49"/>
      <c r="H16" s="49"/>
      <c r="I16" s="49"/>
      <c r="J16" s="49"/>
      <c r="K16" s="49"/>
      <c r="L16" s="49"/>
      <c r="M16" s="49"/>
      <c r="N16" s="50"/>
      <c r="O16" s="51"/>
    </row>
    <row r="17" spans="1:15" ht="15">
      <c r="A17" s="46"/>
      <c r="B17" s="46"/>
      <c r="C17" s="46"/>
      <c r="D17" s="52"/>
      <c r="E17" s="53"/>
      <c r="F17" s="53"/>
      <c r="G17" s="53"/>
      <c r="H17" s="53"/>
      <c r="I17" s="53"/>
      <c r="J17" s="53"/>
      <c r="K17" s="53"/>
      <c r="L17" s="53"/>
      <c r="M17" s="53"/>
      <c r="N17" s="54"/>
      <c r="O17" s="51"/>
    </row>
    <row r="18" spans="1:15" ht="15">
      <c r="A18" s="46"/>
      <c r="B18" s="46"/>
      <c r="C18" s="46"/>
      <c r="D18" s="52"/>
      <c r="E18" s="53"/>
      <c r="F18" s="53"/>
      <c r="G18" s="53"/>
      <c r="H18" s="53"/>
      <c r="I18" s="53"/>
      <c r="J18" s="53"/>
      <c r="K18" s="53"/>
      <c r="L18" s="53"/>
      <c r="M18" s="53"/>
      <c r="N18" s="54"/>
      <c r="O18" s="51"/>
    </row>
    <row r="19" spans="1:15" ht="15">
      <c r="A19" s="55"/>
      <c r="B19" s="55"/>
      <c r="C19" s="55"/>
      <c r="D19" s="291" t="s">
        <v>103</v>
      </c>
      <c r="E19" s="292"/>
      <c r="F19" s="292"/>
      <c r="G19" s="292"/>
      <c r="H19" s="292"/>
      <c r="I19" s="292"/>
      <c r="J19" s="292"/>
      <c r="K19" s="292"/>
      <c r="L19" s="292"/>
      <c r="M19" s="292"/>
      <c r="N19" s="293"/>
      <c r="O19" s="51"/>
    </row>
    <row r="20" spans="1:15" ht="15">
      <c r="A20" s="55"/>
      <c r="B20" s="55"/>
      <c r="C20" s="55"/>
      <c r="D20" s="294" t="s">
        <v>104</v>
      </c>
      <c r="E20" s="295"/>
      <c r="F20" s="295"/>
      <c r="G20" s="295"/>
      <c r="H20" s="295"/>
      <c r="I20" s="295"/>
      <c r="J20" s="295"/>
      <c r="K20" s="295"/>
      <c r="L20" s="295"/>
      <c r="M20" s="295"/>
      <c r="N20" s="296"/>
      <c r="O20" s="51"/>
    </row>
    <row r="21" spans="1:15" ht="15">
      <c r="A21" s="55"/>
      <c r="B21" s="55"/>
      <c r="C21" s="55"/>
      <c r="D21" s="56"/>
      <c r="E21" s="57"/>
      <c r="F21" s="57"/>
      <c r="G21" s="57"/>
      <c r="H21" s="57"/>
      <c r="I21" s="57"/>
      <c r="J21" s="57"/>
      <c r="K21" s="57"/>
      <c r="L21" s="57"/>
      <c r="M21" s="57"/>
      <c r="N21" s="58"/>
      <c r="O21" s="51"/>
    </row>
    <row r="22" spans="1:15" ht="15">
      <c r="A22" s="55"/>
      <c r="B22" s="55"/>
      <c r="C22" s="55"/>
      <c r="D22" s="297" t="s">
        <v>105</v>
      </c>
      <c r="E22" s="298"/>
      <c r="F22" s="298"/>
      <c r="G22" s="298"/>
      <c r="H22" s="298"/>
      <c r="I22" s="298"/>
      <c r="J22" s="298"/>
      <c r="K22" s="298"/>
      <c r="L22" s="298"/>
      <c r="M22" s="298"/>
      <c r="N22" s="299"/>
      <c r="O22" s="51"/>
    </row>
    <row r="23" spans="1:15" ht="15">
      <c r="A23" s="55"/>
      <c r="B23" s="55"/>
      <c r="C23" s="55"/>
      <c r="D23" s="297" t="s">
        <v>213</v>
      </c>
      <c r="E23" s="300"/>
      <c r="F23" s="300"/>
      <c r="G23" s="300"/>
      <c r="H23" s="300"/>
      <c r="I23" s="300"/>
      <c r="J23" s="300"/>
      <c r="K23" s="300"/>
      <c r="L23" s="300"/>
      <c r="M23" s="300"/>
      <c r="N23" s="301"/>
      <c r="O23" s="51"/>
    </row>
    <row r="24" spans="1:15" ht="15">
      <c r="A24" s="46"/>
      <c r="B24" s="46"/>
      <c r="C24" s="46"/>
      <c r="D24" s="52"/>
      <c r="E24" s="53"/>
      <c r="F24" s="53"/>
      <c r="G24" s="53"/>
      <c r="H24" s="53"/>
      <c r="I24" s="53"/>
      <c r="J24" s="53"/>
      <c r="K24" s="53"/>
      <c r="L24" s="53"/>
      <c r="M24" s="53"/>
      <c r="N24" s="54"/>
      <c r="O24" s="51"/>
    </row>
    <row r="25" spans="1:15" ht="15">
      <c r="A25" s="46"/>
      <c r="B25" s="46"/>
      <c r="C25" s="46"/>
      <c r="D25" s="52"/>
      <c r="E25" s="53"/>
      <c r="F25" s="53"/>
      <c r="G25" s="53"/>
      <c r="H25" s="53"/>
      <c r="I25" s="53"/>
      <c r="J25" s="53"/>
      <c r="K25" s="53"/>
      <c r="L25" s="53"/>
      <c r="M25" s="53"/>
      <c r="N25" s="54"/>
      <c r="O25" s="51"/>
    </row>
    <row r="26" spans="1:15" ht="15">
      <c r="A26" s="46"/>
      <c r="B26" s="46"/>
      <c r="C26" s="46"/>
      <c r="D26" s="59" t="s">
        <v>102</v>
      </c>
      <c r="E26" s="60"/>
      <c r="F26" s="60"/>
      <c r="G26" s="60"/>
      <c r="H26" s="60"/>
      <c r="I26" s="60"/>
      <c r="J26" s="60"/>
      <c r="K26" s="60"/>
      <c r="L26" s="60"/>
      <c r="M26" s="60"/>
      <c r="N26" s="61"/>
      <c r="O26" s="51"/>
    </row>
    <row r="27" spans="1:15" ht="15">
      <c r="A27" s="46"/>
      <c r="B27" s="46"/>
      <c r="C27" s="46"/>
      <c r="D27" s="51"/>
      <c r="E27" s="51"/>
      <c r="F27" s="51"/>
      <c r="G27" s="51"/>
      <c r="H27" s="51"/>
      <c r="I27" s="51"/>
      <c r="J27" s="51"/>
      <c r="K27" s="51"/>
      <c r="L27" s="51"/>
      <c r="M27" s="51"/>
      <c r="N27" s="51"/>
      <c r="O27" s="46"/>
    </row>
    <row r="28" spans="1:15" ht="15">
      <c r="A28" s="46"/>
      <c r="B28" s="46"/>
      <c r="C28" s="46"/>
      <c r="D28" s="46"/>
      <c r="E28" s="46"/>
      <c r="F28" s="46"/>
      <c r="G28" s="46"/>
      <c r="H28" s="46"/>
      <c r="I28" s="46"/>
      <c r="J28" s="46"/>
      <c r="K28" s="46"/>
      <c r="L28" s="46"/>
      <c r="M28" s="46"/>
      <c r="N28" s="46"/>
      <c r="O28" s="46"/>
    </row>
    <row r="29" spans="1:15" ht="15">
      <c r="A29" s="46"/>
      <c r="B29" s="46"/>
      <c r="C29" s="46"/>
      <c r="D29" s="46"/>
      <c r="E29" s="46"/>
      <c r="F29" s="46"/>
      <c r="G29" s="46"/>
      <c r="H29" s="46"/>
      <c r="I29" s="46"/>
      <c r="J29" s="46"/>
      <c r="K29" s="46"/>
      <c r="L29" s="46"/>
      <c r="M29" s="46"/>
      <c r="N29" s="46"/>
      <c r="O29" s="46"/>
    </row>
    <row r="30" spans="1:15" ht="15">
      <c r="A30" s="46"/>
      <c r="B30" s="46"/>
      <c r="C30" s="46"/>
      <c r="D30" s="46"/>
      <c r="E30" s="46"/>
      <c r="F30" s="46"/>
      <c r="G30" s="46"/>
      <c r="H30" s="46"/>
      <c r="I30" s="46"/>
      <c r="J30" s="46"/>
      <c r="K30" s="46"/>
      <c r="L30" s="46"/>
      <c r="M30" s="46"/>
      <c r="N30" s="46"/>
      <c r="O30" s="46"/>
    </row>
    <row r="31" spans="1:15" ht="15">
      <c r="A31" s="46"/>
      <c r="B31" s="46"/>
      <c r="C31" s="46"/>
      <c r="D31" s="46"/>
      <c r="E31" s="46"/>
      <c r="F31" s="46"/>
      <c r="G31" s="46"/>
      <c r="H31" s="46"/>
      <c r="I31" s="46"/>
      <c r="J31" s="46"/>
      <c r="K31" s="46"/>
      <c r="L31" s="46"/>
      <c r="M31" s="46"/>
      <c r="N31" s="46"/>
      <c r="O31" s="46"/>
    </row>
    <row r="32" spans="1:15" ht="15">
      <c r="A32" s="46"/>
      <c r="B32" s="46"/>
      <c r="C32" s="46"/>
      <c r="D32" s="46"/>
      <c r="E32" s="46"/>
      <c r="F32" s="46"/>
      <c r="G32" s="46"/>
      <c r="H32" s="46"/>
      <c r="I32" s="46"/>
      <c r="J32" s="46"/>
      <c r="K32" s="46"/>
      <c r="L32" s="46"/>
      <c r="M32" s="46"/>
      <c r="N32" s="46"/>
      <c r="O32" s="46"/>
    </row>
    <row r="33" spans="1:15" ht="15">
      <c r="A33" s="46"/>
      <c r="B33" s="46"/>
      <c r="C33" s="46"/>
      <c r="D33" s="46"/>
      <c r="E33" s="46"/>
      <c r="F33" s="46"/>
      <c r="G33" s="46"/>
      <c r="H33" s="46"/>
      <c r="I33" s="46"/>
      <c r="J33" s="46"/>
      <c r="K33" s="46"/>
      <c r="L33" s="46"/>
      <c r="M33" s="46"/>
      <c r="N33" s="46"/>
      <c r="O33" s="46"/>
    </row>
    <row r="34" spans="1:15" ht="15">
      <c r="A34" s="46"/>
      <c r="B34" s="46"/>
      <c r="C34" s="46"/>
      <c r="D34" s="46"/>
      <c r="E34" s="46"/>
      <c r="F34" s="46"/>
      <c r="G34" s="46"/>
      <c r="H34" s="46"/>
      <c r="I34" s="46"/>
      <c r="J34" s="46"/>
      <c r="K34" s="46"/>
      <c r="L34" s="46"/>
      <c r="M34" s="46"/>
      <c r="N34" s="46"/>
      <c r="O34" s="46"/>
    </row>
    <row r="35" spans="1:15" ht="15">
      <c r="A35" s="46"/>
      <c r="B35" s="46"/>
      <c r="C35" s="46"/>
      <c r="D35" s="46"/>
      <c r="E35" s="46"/>
      <c r="F35" s="46"/>
      <c r="G35" s="46"/>
      <c r="H35" s="46"/>
      <c r="I35" s="46"/>
      <c r="J35" s="46"/>
      <c r="K35" s="46"/>
      <c r="L35" s="46"/>
      <c r="M35" s="46"/>
      <c r="N35" s="46"/>
      <c r="O35" s="46"/>
    </row>
    <row r="36" spans="1:15" ht="15">
      <c r="A36" s="46"/>
      <c r="B36" s="46"/>
      <c r="C36" s="46"/>
      <c r="D36" s="46"/>
      <c r="E36" s="46"/>
      <c r="F36" s="46"/>
      <c r="G36" s="46"/>
      <c r="H36" s="46"/>
      <c r="I36" s="46"/>
      <c r="J36" s="46"/>
      <c r="K36" s="46"/>
      <c r="L36" s="46"/>
      <c r="M36" s="46"/>
      <c r="N36" s="46"/>
      <c r="O36" s="46"/>
    </row>
    <row r="37" spans="1:15" ht="15">
      <c r="A37" s="46"/>
      <c r="B37" s="46"/>
      <c r="C37" s="46"/>
      <c r="D37" s="46"/>
      <c r="E37" s="46"/>
      <c r="F37" s="46"/>
      <c r="G37" s="46"/>
      <c r="H37" s="46"/>
      <c r="I37" s="46"/>
      <c r="J37" s="46"/>
      <c r="K37" s="46"/>
      <c r="L37" s="46"/>
      <c r="M37" s="46"/>
      <c r="N37" s="46"/>
      <c r="O37" s="46"/>
    </row>
    <row r="38" spans="1:15" ht="15">
      <c r="A38" s="46"/>
      <c r="B38" s="46"/>
      <c r="C38" s="46"/>
      <c r="D38" s="46"/>
      <c r="E38" s="46"/>
      <c r="F38" s="46"/>
      <c r="G38" s="46"/>
      <c r="H38" s="46"/>
      <c r="I38" s="46"/>
      <c r="J38" s="46"/>
      <c r="K38" s="46"/>
      <c r="L38" s="46"/>
      <c r="M38" s="46"/>
      <c r="N38" s="46"/>
      <c r="O38" s="46"/>
    </row>
    <row r="39" spans="1:15" ht="15">
      <c r="A39" s="46"/>
      <c r="B39" s="46"/>
      <c r="C39" s="46"/>
      <c r="D39" s="46"/>
      <c r="E39" s="46"/>
      <c r="F39" s="46"/>
      <c r="G39" s="46"/>
      <c r="H39" s="46"/>
      <c r="I39" s="46"/>
      <c r="J39" s="46"/>
      <c r="K39" s="46"/>
      <c r="L39" s="46"/>
      <c r="M39" s="46"/>
      <c r="N39" s="46"/>
      <c r="O39" s="46"/>
    </row>
    <row r="40" spans="1:15" ht="15">
      <c r="A40" s="46"/>
      <c r="B40" s="46"/>
      <c r="C40" s="46"/>
      <c r="D40" s="46"/>
      <c r="E40" s="46"/>
      <c r="F40" s="46"/>
      <c r="G40" s="46"/>
      <c r="H40" s="46"/>
      <c r="I40" s="46"/>
      <c r="J40" s="46"/>
      <c r="K40" s="46"/>
      <c r="L40" s="46"/>
      <c r="M40" s="46"/>
      <c r="N40" s="46"/>
      <c r="O40" s="46"/>
    </row>
    <row r="41" spans="1:15" ht="15">
      <c r="A41" s="46"/>
      <c r="B41" s="46"/>
      <c r="C41" s="46"/>
      <c r="D41" s="46"/>
      <c r="E41" s="46"/>
      <c r="F41" s="46"/>
      <c r="G41" s="46"/>
      <c r="H41" s="46"/>
      <c r="I41" s="46"/>
      <c r="J41" s="46"/>
      <c r="K41" s="46"/>
      <c r="L41" s="46"/>
      <c r="M41" s="46"/>
      <c r="N41" s="46"/>
      <c r="O41" s="46"/>
    </row>
    <row r="42" spans="1:15" ht="15">
      <c r="A42" s="46"/>
      <c r="B42" s="46"/>
      <c r="C42" s="46"/>
      <c r="D42" s="46"/>
      <c r="E42" s="46"/>
      <c r="F42" s="46"/>
      <c r="G42" s="46"/>
      <c r="H42" s="46"/>
      <c r="I42" s="46"/>
      <c r="J42" s="46"/>
      <c r="K42" s="46"/>
      <c r="L42" s="46"/>
      <c r="M42" s="46"/>
      <c r="N42" s="46"/>
      <c r="O42" s="46"/>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5"/>
  <sheetViews>
    <sheetView showGridLines="0" zoomScaleSheetLayoutView="100" workbookViewId="0" topLeftCell="A1">
      <selection activeCell="H43" sqref="H43"/>
    </sheetView>
  </sheetViews>
  <sheetFormatPr defaultColWidth="9.140625" defaultRowHeight="12.75"/>
  <cols>
    <col min="1" max="1" width="2.421875" style="4" customWidth="1"/>
    <col min="2" max="2" width="18.8515625" style="4" customWidth="1"/>
    <col min="3" max="3" width="3.140625" style="4" customWidth="1"/>
    <col min="4" max="4" width="7.7109375" style="4" customWidth="1"/>
    <col min="5" max="5" width="1.7109375" style="4" customWidth="1"/>
    <col min="6" max="6" width="12.7109375" style="5" customWidth="1"/>
    <col min="7" max="7" width="1.7109375" style="5" customWidth="1"/>
    <col min="8" max="8" width="12.7109375" style="4" customWidth="1"/>
    <col min="9" max="9" width="2.7109375" style="4" customWidth="1"/>
    <col min="10" max="10" width="12.7109375" style="5" customWidth="1"/>
    <col min="11" max="11" width="1.7109375" style="5" customWidth="1"/>
    <col min="12" max="12" width="12.7109375" style="4" customWidth="1"/>
    <col min="13" max="16384" width="9.140625" style="4" customWidth="1"/>
  </cols>
  <sheetData>
    <row r="1" ht="12.75">
      <c r="A1" s="4" t="s">
        <v>2</v>
      </c>
    </row>
    <row r="3" ht="12.75">
      <c r="A3" s="6" t="s">
        <v>3</v>
      </c>
    </row>
    <row r="4" spans="1:13" ht="12.75">
      <c r="A4" s="31" t="s">
        <v>6</v>
      </c>
      <c r="B4" s="8"/>
      <c r="C4" s="8"/>
      <c r="D4" s="8"/>
      <c r="E4" s="8"/>
      <c r="F4" s="9"/>
      <c r="G4" s="9"/>
      <c r="H4" s="8"/>
      <c r="I4" s="8"/>
      <c r="J4" s="9"/>
      <c r="K4" s="9"/>
      <c r="L4" s="8"/>
      <c r="M4" s="32"/>
    </row>
    <row r="7" spans="1:12" ht="12.75">
      <c r="A7" s="10"/>
      <c r="B7" s="11"/>
      <c r="C7" s="11"/>
      <c r="D7" s="11"/>
      <c r="E7" s="11"/>
      <c r="F7" s="12"/>
      <c r="G7" s="12"/>
      <c r="H7" s="11"/>
      <c r="I7" s="11"/>
      <c r="J7" s="12"/>
      <c r="K7" s="12"/>
      <c r="L7" s="13"/>
    </row>
    <row r="8" spans="1:12" ht="12.75">
      <c r="A8" s="303" t="s">
        <v>113</v>
      </c>
      <c r="B8" s="304"/>
      <c r="C8" s="304"/>
      <c r="D8" s="304"/>
      <c r="E8" s="304"/>
      <c r="F8" s="304"/>
      <c r="G8" s="304"/>
      <c r="H8" s="304"/>
      <c r="I8" s="304"/>
      <c r="J8" s="304"/>
      <c r="K8" s="304"/>
      <c r="L8" s="305"/>
    </row>
    <row r="9" spans="1:12" ht="12.75">
      <c r="A9" s="306" t="s">
        <v>229</v>
      </c>
      <c r="B9" s="304"/>
      <c r="C9" s="304"/>
      <c r="D9" s="304"/>
      <c r="E9" s="304"/>
      <c r="F9" s="304"/>
      <c r="G9" s="304"/>
      <c r="H9" s="304"/>
      <c r="I9" s="304"/>
      <c r="J9" s="304"/>
      <c r="K9" s="304"/>
      <c r="L9" s="305"/>
    </row>
    <row r="10" spans="1:12" ht="12.75">
      <c r="A10" s="307" t="s">
        <v>7</v>
      </c>
      <c r="B10" s="308"/>
      <c r="C10" s="308"/>
      <c r="D10" s="308"/>
      <c r="E10" s="308"/>
      <c r="F10" s="308"/>
      <c r="G10" s="308"/>
      <c r="H10" s="308"/>
      <c r="I10" s="308"/>
      <c r="J10" s="308"/>
      <c r="K10" s="308"/>
      <c r="L10" s="284"/>
    </row>
    <row r="11" spans="1:12" ht="12.75">
      <c r="A11" s="15"/>
      <c r="B11" s="8"/>
      <c r="C11" s="8"/>
      <c r="D11" s="8"/>
      <c r="E11" s="8"/>
      <c r="F11" s="9"/>
      <c r="G11" s="9"/>
      <c r="H11" s="8"/>
      <c r="I11" s="8"/>
      <c r="J11" s="9"/>
      <c r="K11" s="9"/>
      <c r="L11" s="16"/>
    </row>
    <row r="14" spans="6:12" ht="12.75">
      <c r="F14" s="243" t="s">
        <v>8</v>
      </c>
      <c r="G14" s="243"/>
      <c r="H14" s="243"/>
      <c r="J14" s="243" t="s">
        <v>9</v>
      </c>
      <c r="K14" s="243"/>
      <c r="L14" s="243"/>
    </row>
    <row r="15" spans="6:12" ht="12.75">
      <c r="F15" s="19" t="s">
        <v>48</v>
      </c>
      <c r="G15" s="14"/>
      <c r="H15" s="18" t="s">
        <v>50</v>
      </c>
      <c r="J15" s="19" t="s">
        <v>48</v>
      </c>
      <c r="K15" s="14"/>
      <c r="L15" s="18" t="s">
        <v>50</v>
      </c>
    </row>
    <row r="16" spans="6:12" ht="12.75">
      <c r="F16" s="19" t="s">
        <v>49</v>
      </c>
      <c r="G16" s="14"/>
      <c r="H16" s="18" t="s">
        <v>51</v>
      </c>
      <c r="J16" s="19" t="s">
        <v>49</v>
      </c>
      <c r="K16" s="14"/>
      <c r="L16" s="18" t="s">
        <v>51</v>
      </c>
    </row>
    <row r="17" spans="6:12" ht="12.75">
      <c r="F17" s="19" t="s">
        <v>44</v>
      </c>
      <c r="G17" s="14"/>
      <c r="H17" s="18" t="s">
        <v>44</v>
      </c>
      <c r="J17" s="19" t="s">
        <v>52</v>
      </c>
      <c r="K17" s="14"/>
      <c r="L17" s="18" t="s">
        <v>53</v>
      </c>
    </row>
    <row r="18" spans="4:12" ht="12.75">
      <c r="D18" s="19" t="s">
        <v>100</v>
      </c>
      <c r="E18" s="19"/>
      <c r="F18" s="19" t="s">
        <v>214</v>
      </c>
      <c r="G18" s="14"/>
      <c r="H18" s="19" t="s">
        <v>215</v>
      </c>
      <c r="I18" s="18"/>
      <c r="J18" s="19" t="str">
        <f>+F18</f>
        <v>30.09.06</v>
      </c>
      <c r="K18" s="14"/>
      <c r="L18" s="19" t="str">
        <f>+H18</f>
        <v>30.09.05</v>
      </c>
    </row>
    <row r="19" spans="4:12" ht="12.75">
      <c r="D19" s="19"/>
      <c r="E19" s="19"/>
      <c r="F19" s="19"/>
      <c r="G19" s="14"/>
      <c r="H19" s="18"/>
      <c r="I19" s="18"/>
      <c r="J19" s="19"/>
      <c r="K19" s="14"/>
      <c r="L19" s="18"/>
    </row>
    <row r="20" spans="6:12" ht="13.5">
      <c r="F20" s="20" t="s">
        <v>10</v>
      </c>
      <c r="G20" s="33"/>
      <c r="H20" s="21" t="s">
        <v>10</v>
      </c>
      <c r="I20" s="21"/>
      <c r="J20" s="20" t="s">
        <v>10</v>
      </c>
      <c r="K20" s="33"/>
      <c r="L20" s="21" t="s">
        <v>10</v>
      </c>
    </row>
    <row r="21" spans="7:11" ht="12.75">
      <c r="G21" s="34"/>
      <c r="K21" s="34"/>
    </row>
    <row r="22" spans="1:12" ht="12.75">
      <c r="A22" s="5" t="s">
        <v>28</v>
      </c>
      <c r="F22" s="23">
        <v>5068288</v>
      </c>
      <c r="G22" s="42"/>
      <c r="H22" s="24">
        <v>10958980</v>
      </c>
      <c r="I22" s="24"/>
      <c r="J22" s="23">
        <v>13217781</v>
      </c>
      <c r="K22" s="42"/>
      <c r="L22" s="261">
        <v>26843439</v>
      </c>
    </row>
    <row r="23" spans="6:12" ht="12.75">
      <c r="F23" s="23"/>
      <c r="G23" s="42"/>
      <c r="H23" s="25"/>
      <c r="I23" s="24"/>
      <c r="J23" s="23"/>
      <c r="K23" s="42"/>
      <c r="L23" s="24"/>
    </row>
    <row r="24" spans="2:13" s="35" customFormat="1" ht="12.75">
      <c r="B24" s="4" t="s">
        <v>17</v>
      </c>
      <c r="C24" s="32"/>
      <c r="D24" s="4"/>
      <c r="E24" s="4"/>
      <c r="F24" s="23">
        <v>-3836589</v>
      </c>
      <c r="G24" s="42"/>
      <c r="H24" s="24">
        <v>-7881130</v>
      </c>
      <c r="I24" s="24"/>
      <c r="J24" s="23">
        <v>-9974391</v>
      </c>
      <c r="K24" s="42"/>
      <c r="L24" s="81">
        <v>-19226772</v>
      </c>
      <c r="M24" s="4"/>
    </row>
    <row r="25" spans="6:12" ht="12.75">
      <c r="F25" s="72"/>
      <c r="G25" s="42"/>
      <c r="H25" s="73"/>
      <c r="I25" s="24"/>
      <c r="J25" s="72"/>
      <c r="K25" s="42"/>
      <c r="L25" s="74"/>
    </row>
    <row r="26" spans="1:12" ht="12.75">
      <c r="A26" s="5" t="s">
        <v>23</v>
      </c>
      <c r="F26" s="23">
        <f>SUM(F22:F25)</f>
        <v>1231699</v>
      </c>
      <c r="G26" s="42"/>
      <c r="H26" s="24">
        <f>SUM(H22:H25)</f>
        <v>3077850</v>
      </c>
      <c r="I26" s="24"/>
      <c r="J26" s="23">
        <f>SUM(J22:J25)</f>
        <v>3243390</v>
      </c>
      <c r="K26" s="42"/>
      <c r="L26" s="24">
        <f>SUM(L22:L25)</f>
        <v>7616667</v>
      </c>
    </row>
    <row r="27" spans="6:12" ht="12.75">
      <c r="F27" s="23"/>
      <c r="G27" s="42"/>
      <c r="H27" s="25"/>
      <c r="I27" s="24"/>
      <c r="J27" s="23"/>
      <c r="K27" s="42"/>
      <c r="L27" s="24"/>
    </row>
    <row r="28" spans="2:12" ht="12.75">
      <c r="B28" s="4" t="s">
        <v>24</v>
      </c>
      <c r="F28" s="23">
        <v>150611</v>
      </c>
      <c r="G28" s="42"/>
      <c r="H28" s="24">
        <v>65424</v>
      </c>
      <c r="I28" s="24"/>
      <c r="J28" s="23">
        <v>440924</v>
      </c>
      <c r="K28" s="42"/>
      <c r="L28" s="81">
        <v>150535</v>
      </c>
    </row>
    <row r="29" spans="2:13" s="35" customFormat="1" ht="12.75">
      <c r="B29" s="4" t="s">
        <v>25</v>
      </c>
      <c r="C29" s="4"/>
      <c r="D29" s="4"/>
      <c r="E29" s="4"/>
      <c r="F29" s="23">
        <v>-758011</v>
      </c>
      <c r="G29" s="42"/>
      <c r="H29" s="24">
        <v>-877137</v>
      </c>
      <c r="I29" s="24"/>
      <c r="J29" s="23">
        <v>-2399369</v>
      </c>
      <c r="K29" s="42"/>
      <c r="L29" s="81">
        <v>-2295637</v>
      </c>
      <c r="M29" s="4"/>
    </row>
    <row r="30" spans="6:12" ht="12.75">
      <c r="F30" s="72"/>
      <c r="G30" s="42"/>
      <c r="H30" s="73"/>
      <c r="I30" s="24"/>
      <c r="J30" s="72"/>
      <c r="K30" s="42"/>
      <c r="L30" s="262"/>
    </row>
    <row r="31" spans="1:12" ht="12.75">
      <c r="A31" s="5" t="s">
        <v>26</v>
      </c>
      <c r="F31" s="23">
        <f>SUM(F26:F30)</f>
        <v>624299</v>
      </c>
      <c r="G31" s="42"/>
      <c r="H31" s="24">
        <f>SUM(H26:H30)</f>
        <v>2266137</v>
      </c>
      <c r="I31" s="24"/>
      <c r="J31" s="23">
        <f>SUM(J26:J30)</f>
        <v>1284945</v>
      </c>
      <c r="K31" s="42"/>
      <c r="L31" s="24">
        <f>SUM(L26:L30)</f>
        <v>5471565</v>
      </c>
    </row>
    <row r="32" spans="6:12" ht="12.75">
      <c r="F32" s="23"/>
      <c r="G32" s="42"/>
      <c r="H32" s="25"/>
      <c r="I32" s="24"/>
      <c r="J32" s="23"/>
      <c r="K32" s="42"/>
      <c r="L32" s="24"/>
    </row>
    <row r="33" spans="2:15" ht="12.75">
      <c r="B33" s="4" t="s">
        <v>13</v>
      </c>
      <c r="D33" s="97" t="s">
        <v>82</v>
      </c>
      <c r="E33" s="18"/>
      <c r="F33" s="110">
        <v>-116149</v>
      </c>
      <c r="G33" s="98"/>
      <c r="H33" s="91">
        <v>-179221</v>
      </c>
      <c r="I33" s="99"/>
      <c r="J33" s="110">
        <v>-266603</v>
      </c>
      <c r="K33" s="42"/>
      <c r="L33" s="81">
        <v>-1105496</v>
      </c>
      <c r="N33" s="35"/>
      <c r="O33" s="35"/>
    </row>
    <row r="34" spans="4:15" ht="12.75">
      <c r="D34" s="97"/>
      <c r="E34" s="18"/>
      <c r="F34" s="72"/>
      <c r="G34" s="42"/>
      <c r="H34" s="73"/>
      <c r="I34" s="24"/>
      <c r="J34" s="72"/>
      <c r="K34" s="42"/>
      <c r="L34" s="74"/>
      <c r="N34" s="35"/>
      <c r="O34" s="35"/>
    </row>
    <row r="35" spans="1:15" ht="12.75">
      <c r="A35" s="5" t="s">
        <v>112</v>
      </c>
      <c r="D35" s="97"/>
      <c r="E35" s="18"/>
      <c r="F35" s="110">
        <f>SUM(F31:F33)</f>
        <v>508150</v>
      </c>
      <c r="G35" s="98"/>
      <c r="H35" s="99">
        <f>SUM(H31:H33)</f>
        <v>2086916</v>
      </c>
      <c r="I35" s="99"/>
      <c r="J35" s="110">
        <f>SUM(J31:J33)</f>
        <v>1018342</v>
      </c>
      <c r="K35" s="42"/>
      <c r="L35" s="99">
        <f>SUM(L31:L33)</f>
        <v>4366069</v>
      </c>
      <c r="N35" s="35"/>
      <c r="O35" s="35"/>
    </row>
    <row r="36" spans="1:15" ht="12.75">
      <c r="A36" s="5"/>
      <c r="D36" s="97"/>
      <c r="E36" s="18"/>
      <c r="F36" s="110"/>
      <c r="G36" s="98"/>
      <c r="H36" s="99"/>
      <c r="I36" s="99"/>
      <c r="J36" s="110"/>
      <c r="K36" s="42"/>
      <c r="L36" s="99"/>
      <c r="N36" s="35"/>
      <c r="O36" s="35"/>
    </row>
    <row r="37" spans="1:15" ht="12.75">
      <c r="A37" s="4" t="s">
        <v>239</v>
      </c>
      <c r="D37" s="97"/>
      <c r="E37" s="18"/>
      <c r="F37" s="110">
        <v>0</v>
      </c>
      <c r="G37" s="98"/>
      <c r="H37" s="91">
        <v>-1544936</v>
      </c>
      <c r="I37" s="99"/>
      <c r="J37" s="110">
        <v>0</v>
      </c>
      <c r="K37" s="42"/>
      <c r="L37" s="81">
        <v>-3830393</v>
      </c>
      <c r="N37" s="35"/>
      <c r="O37" s="35"/>
    </row>
    <row r="38" spans="4:12" ht="12.75">
      <c r="D38" s="35"/>
      <c r="F38" s="72"/>
      <c r="G38" s="42"/>
      <c r="H38" s="73"/>
      <c r="I38" s="24"/>
      <c r="J38" s="72"/>
      <c r="K38" s="42"/>
      <c r="L38" s="74"/>
    </row>
    <row r="39" spans="1:12" ht="13.5" thickBot="1">
      <c r="A39" s="5" t="s">
        <v>121</v>
      </c>
      <c r="D39" s="97" t="s">
        <v>77</v>
      </c>
      <c r="F39" s="30">
        <f>SUM(F35:F38)</f>
        <v>508150</v>
      </c>
      <c r="G39" s="42"/>
      <c r="H39" s="260">
        <f>SUM(H35:H38)</f>
        <v>541980</v>
      </c>
      <c r="I39" s="43"/>
      <c r="J39" s="30">
        <f>SUM(J35:J38)</f>
        <v>1018342</v>
      </c>
      <c r="K39" s="42"/>
      <c r="L39" s="260">
        <f>SUM(L35:L38)</f>
        <v>535676</v>
      </c>
    </row>
    <row r="40" spans="4:12" ht="12.75">
      <c r="D40" s="35"/>
      <c r="F40" s="23"/>
      <c r="G40" s="42"/>
      <c r="H40" s="24"/>
      <c r="I40" s="24"/>
      <c r="J40" s="23"/>
      <c r="K40" s="42"/>
      <c r="L40" s="24"/>
    </row>
    <row r="41" spans="1:12" ht="12.75">
      <c r="A41" s="5"/>
      <c r="D41" s="35"/>
      <c r="F41" s="23"/>
      <c r="G41" s="42"/>
      <c r="H41" s="77"/>
      <c r="I41" s="24"/>
      <c r="J41" s="23"/>
      <c r="K41" s="42"/>
      <c r="L41" s="77"/>
    </row>
    <row r="42" spans="1:12" ht="12.75">
      <c r="A42" s="5"/>
      <c r="D42" s="35"/>
      <c r="F42" s="23"/>
      <c r="G42" s="42"/>
      <c r="H42" s="77"/>
      <c r="I42" s="24"/>
      <c r="J42" s="23"/>
      <c r="K42" s="42"/>
      <c r="L42" s="77"/>
    </row>
    <row r="43" spans="1:12" ht="13.5" thickBot="1">
      <c r="A43" s="86" t="s">
        <v>118</v>
      </c>
      <c r="D43" s="97" t="s">
        <v>150</v>
      </c>
      <c r="F43" s="111">
        <f>F39/163000000*100</f>
        <v>0.3117484662576687</v>
      </c>
      <c r="G43" s="98"/>
      <c r="H43" s="263">
        <f>H39/31598035*100</f>
        <v>1.715233241560749</v>
      </c>
      <c r="I43" s="99"/>
      <c r="J43" s="111">
        <f>J39/163000000*100</f>
        <v>0.6247496932515337</v>
      </c>
      <c r="K43" s="42"/>
      <c r="L43" s="263">
        <f>L39/7964436*100</f>
        <v>6.7258497651308895</v>
      </c>
    </row>
    <row r="44" spans="4:12" ht="12.75">
      <c r="D44" s="35"/>
      <c r="F44" s="23"/>
      <c r="G44" s="42"/>
      <c r="H44" s="24"/>
      <c r="I44" s="24"/>
      <c r="J44" s="23"/>
      <c r="K44" s="42"/>
      <c r="L44" s="24"/>
    </row>
    <row r="45" spans="6:12" ht="12.75">
      <c r="F45" s="84"/>
      <c r="G45" s="42"/>
      <c r="H45" s="24"/>
      <c r="I45" s="24"/>
      <c r="J45" s="23"/>
      <c r="K45" s="42"/>
      <c r="L45" s="24"/>
    </row>
    <row r="46" spans="1:12" ht="12.75">
      <c r="A46" s="5"/>
      <c r="F46" s="23"/>
      <c r="G46" s="42"/>
      <c r="H46" s="24"/>
      <c r="I46" s="24"/>
      <c r="J46" s="23"/>
      <c r="K46" s="42"/>
      <c r="L46" s="24"/>
    </row>
    <row r="47" spans="1:12" ht="12.75">
      <c r="A47" s="244"/>
      <c r="B47" s="245"/>
      <c r="C47" s="245"/>
      <c r="D47" s="245"/>
      <c r="E47" s="245"/>
      <c r="F47" s="245"/>
      <c r="G47" s="245"/>
      <c r="H47" s="245"/>
      <c r="I47" s="245"/>
      <c r="J47" s="245"/>
      <c r="K47" s="245"/>
      <c r="L47" s="245"/>
    </row>
    <row r="48" spans="1:12" ht="12.75">
      <c r="A48" s="245"/>
      <c r="B48" s="245"/>
      <c r="C48" s="245"/>
      <c r="D48" s="245"/>
      <c r="E48" s="245"/>
      <c r="F48" s="245"/>
      <c r="G48" s="245"/>
      <c r="H48" s="245"/>
      <c r="I48" s="245"/>
      <c r="J48" s="245"/>
      <c r="K48" s="245"/>
      <c r="L48" s="245"/>
    </row>
    <row r="49" spans="6:12" ht="12.75">
      <c r="F49" s="23"/>
      <c r="G49" s="42"/>
      <c r="H49" s="24"/>
      <c r="I49" s="24"/>
      <c r="J49" s="23"/>
      <c r="K49" s="42"/>
      <c r="L49" s="24"/>
    </row>
    <row r="50" spans="6:12" ht="12.75">
      <c r="F50" s="23"/>
      <c r="G50" s="23"/>
      <c r="H50" s="24"/>
      <c r="I50" s="24"/>
      <c r="J50" s="84"/>
      <c r="K50" s="23"/>
      <c r="L50" s="24"/>
    </row>
    <row r="51" spans="6:12" ht="12.75">
      <c r="F51" s="23"/>
      <c r="G51" s="23"/>
      <c r="H51" s="24"/>
      <c r="I51" s="24"/>
      <c r="J51" s="23"/>
      <c r="K51" s="23"/>
      <c r="L51" s="24"/>
    </row>
    <row r="52" spans="6:12" ht="12.75">
      <c r="F52" s="23"/>
      <c r="G52" s="23"/>
      <c r="H52" s="24"/>
      <c r="I52" s="24"/>
      <c r="J52" s="23"/>
      <c r="K52" s="23"/>
      <c r="L52" s="24"/>
    </row>
    <row r="53" spans="6:12" ht="12.75">
      <c r="F53" s="70"/>
      <c r="G53" s="70"/>
      <c r="H53" s="71"/>
      <c r="I53" s="71"/>
      <c r="J53" s="70"/>
      <c r="K53" s="70"/>
      <c r="L53" s="71"/>
    </row>
    <row r="54" spans="6:12" ht="12.75">
      <c r="F54" s="70"/>
      <c r="G54" s="70"/>
      <c r="H54" s="71"/>
      <c r="I54" s="71"/>
      <c r="J54" s="70"/>
      <c r="K54" s="70"/>
      <c r="L54" s="71"/>
    </row>
    <row r="55" spans="6:12" ht="12.75">
      <c r="F55" s="70"/>
      <c r="G55" s="70"/>
      <c r="H55" s="71"/>
      <c r="I55" s="71"/>
      <c r="J55" s="70"/>
      <c r="K55" s="70"/>
      <c r="L55" s="71"/>
    </row>
    <row r="56" spans="6:12" ht="12.75">
      <c r="F56" s="70"/>
      <c r="G56" s="70"/>
      <c r="H56" s="71"/>
      <c r="I56" s="71"/>
      <c r="J56" s="70"/>
      <c r="K56" s="70"/>
      <c r="L56" s="71"/>
    </row>
    <row r="57" spans="6:12" ht="12.75">
      <c r="F57" s="70"/>
      <c r="G57" s="70"/>
      <c r="H57" s="71"/>
      <c r="I57" s="71"/>
      <c r="J57" s="70"/>
      <c r="K57" s="70"/>
      <c r="L57" s="71"/>
    </row>
    <row r="59" spans="1:12" ht="12.75">
      <c r="A59" s="246" t="s">
        <v>133</v>
      </c>
      <c r="B59" s="247"/>
      <c r="C59" s="247"/>
      <c r="D59" s="247"/>
      <c r="E59" s="247"/>
      <c r="F59" s="247"/>
      <c r="G59" s="247"/>
      <c r="H59" s="247"/>
      <c r="I59" s="247"/>
      <c r="J59" s="247"/>
      <c r="K59" s="247"/>
      <c r="L59" s="247"/>
    </row>
    <row r="60" spans="1:12" ht="12.75">
      <c r="A60" s="247"/>
      <c r="B60" s="247"/>
      <c r="C60" s="247"/>
      <c r="D60" s="247"/>
      <c r="E60" s="247"/>
      <c r="F60" s="247"/>
      <c r="G60" s="247"/>
      <c r="H60" s="247"/>
      <c r="I60" s="247"/>
      <c r="J60" s="247"/>
      <c r="K60" s="247"/>
      <c r="L60" s="247"/>
    </row>
    <row r="62" spans="1:12" ht="12.75">
      <c r="A62" s="302" t="s">
        <v>110</v>
      </c>
      <c r="B62" s="302"/>
      <c r="C62" s="302"/>
      <c r="D62" s="302"/>
      <c r="E62" s="302"/>
      <c r="F62" s="302"/>
      <c r="G62" s="302"/>
      <c r="H62" s="302"/>
      <c r="I62" s="302"/>
      <c r="J62" s="302"/>
      <c r="K62" s="302"/>
      <c r="L62" s="302"/>
    </row>
    <row r="63" spans="1:12" ht="12.75">
      <c r="A63" s="302"/>
      <c r="B63" s="302"/>
      <c r="C63" s="302"/>
      <c r="D63" s="302"/>
      <c r="E63" s="302"/>
      <c r="F63" s="302"/>
      <c r="G63" s="302"/>
      <c r="H63" s="302"/>
      <c r="I63" s="302"/>
      <c r="J63" s="302"/>
      <c r="K63" s="302"/>
      <c r="L63" s="302"/>
    </row>
    <row r="64" spans="1:12" ht="12.75">
      <c r="A64" s="302"/>
      <c r="B64" s="302"/>
      <c r="C64" s="302"/>
      <c r="D64" s="302"/>
      <c r="E64" s="302"/>
      <c r="F64" s="302"/>
      <c r="G64" s="302"/>
      <c r="H64" s="302"/>
      <c r="I64" s="302"/>
      <c r="J64" s="302"/>
      <c r="K64" s="302"/>
      <c r="L64" s="302"/>
    </row>
    <row r="65" spans="1:12" ht="12.75">
      <c r="A65" s="41"/>
      <c r="B65" s="41"/>
      <c r="C65" s="41"/>
      <c r="D65" s="41"/>
      <c r="E65" s="41"/>
      <c r="F65" s="41"/>
      <c r="G65" s="41"/>
      <c r="H65" s="41"/>
      <c r="I65" s="41"/>
      <c r="J65" s="41"/>
      <c r="K65" s="41"/>
      <c r="L65" s="41"/>
    </row>
  </sheetData>
  <mergeCells count="8">
    <mergeCell ref="A62:L64"/>
    <mergeCell ref="A8:L8"/>
    <mergeCell ref="A9:L9"/>
    <mergeCell ref="A10:L10"/>
    <mergeCell ref="J14:L14"/>
    <mergeCell ref="F14:H14"/>
    <mergeCell ref="A47:L48"/>
    <mergeCell ref="A59:L60"/>
  </mergeCells>
  <printOptions/>
  <pageMargins left="0.5118110236220472" right="0.5118110236220472" top="0.2362204724409449" bottom="0.748031496062992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3"/>
  <sheetViews>
    <sheetView showGridLines="0" workbookViewId="0" topLeftCell="A1">
      <selection activeCell="A1" sqref="A1"/>
    </sheetView>
  </sheetViews>
  <sheetFormatPr defaultColWidth="9.140625" defaultRowHeight="12.75"/>
  <cols>
    <col min="1" max="1" width="5.7109375" style="4" customWidth="1"/>
    <col min="2" max="2" width="30.57421875" style="4" customWidth="1"/>
    <col min="3" max="4" width="9.140625" style="4" customWidth="1"/>
    <col min="5" max="5" width="2.7109375" style="4" customWidth="1"/>
    <col min="6" max="6" width="15.7109375" style="5" customWidth="1"/>
    <col min="7" max="7" width="2.7109375" style="4" customWidth="1"/>
    <col min="8" max="8" width="15.710937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03" t="s">
        <v>216</v>
      </c>
      <c r="B8" s="304"/>
      <c r="C8" s="304"/>
      <c r="D8" s="304"/>
      <c r="E8" s="304"/>
      <c r="F8" s="304"/>
      <c r="G8" s="304"/>
      <c r="H8" s="305"/>
    </row>
    <row r="9" spans="1:8" ht="12.75">
      <c r="A9" s="248" t="str">
        <f>CIS!A10</f>
        <v>(The  figures  have  not  been  audited)</v>
      </c>
      <c r="B9" s="308"/>
      <c r="C9" s="308"/>
      <c r="D9" s="308"/>
      <c r="E9" s="308"/>
      <c r="F9" s="308"/>
      <c r="G9" s="308"/>
      <c r="H9" s="284"/>
    </row>
    <row r="10" spans="1:8" ht="12" customHeight="1">
      <c r="A10" s="15"/>
      <c r="B10" s="8"/>
      <c r="C10" s="8"/>
      <c r="D10" s="8"/>
      <c r="E10" s="8"/>
      <c r="F10" s="9"/>
      <c r="G10" s="8"/>
      <c r="H10" s="16"/>
    </row>
    <row r="11" ht="12" customHeight="1"/>
    <row r="12" ht="12" customHeight="1"/>
    <row r="13" spans="6:8" ht="12.75">
      <c r="F13" s="17" t="s">
        <v>4</v>
      </c>
      <c r="H13" s="17" t="s">
        <v>175</v>
      </c>
    </row>
    <row r="14" spans="6:8" ht="12.75">
      <c r="F14" s="19" t="s">
        <v>42</v>
      </c>
      <c r="H14" s="18" t="s">
        <v>174</v>
      </c>
    </row>
    <row r="15" spans="6:8" ht="12.75">
      <c r="F15" s="19" t="s">
        <v>43</v>
      </c>
      <c r="H15" s="18" t="s">
        <v>46</v>
      </c>
    </row>
    <row r="16" spans="6:8" ht="12.75">
      <c r="F16" s="19" t="s">
        <v>44</v>
      </c>
      <c r="H16" s="18" t="s">
        <v>47</v>
      </c>
    </row>
    <row r="17" spans="4:8" ht="12.75">
      <c r="D17" s="19" t="s">
        <v>100</v>
      </c>
      <c r="E17" s="18"/>
      <c r="F17" s="17" t="s">
        <v>214</v>
      </c>
      <c r="H17" s="122" t="s">
        <v>119</v>
      </c>
    </row>
    <row r="18" spans="6:8" ht="13.5">
      <c r="F18" s="20" t="s">
        <v>10</v>
      </c>
      <c r="H18" s="21" t="s">
        <v>10</v>
      </c>
    </row>
    <row r="19" ht="12" customHeight="1">
      <c r="F19" s="19"/>
    </row>
    <row r="20" spans="1:8" ht="13.5">
      <c r="A20" s="22" t="s">
        <v>29</v>
      </c>
      <c r="F20" s="23"/>
      <c r="H20" s="24"/>
    </row>
    <row r="21" spans="2:8" ht="12.75">
      <c r="B21" s="4" t="s">
        <v>5</v>
      </c>
      <c r="D21" s="97" t="s">
        <v>62</v>
      </c>
      <c r="F21" s="23">
        <v>8537085</v>
      </c>
      <c r="G21" s="24"/>
      <c r="H21" s="23">
        <v>746548</v>
      </c>
    </row>
    <row r="22" spans="4:8" ht="12.75">
      <c r="D22" s="18"/>
      <c r="F22" s="23"/>
      <c r="G22" s="24"/>
      <c r="H22" s="23"/>
    </row>
    <row r="23" spans="6:8" ht="12" customHeight="1">
      <c r="F23" s="23"/>
      <c r="G23" s="24"/>
      <c r="H23" s="23"/>
    </row>
    <row r="24" spans="1:8" ht="13.5">
      <c r="A24" s="22" t="s">
        <v>19</v>
      </c>
      <c r="F24" s="26"/>
      <c r="G24" s="24"/>
      <c r="H24" s="26"/>
    </row>
    <row r="25" spans="2:8" ht="12.75">
      <c r="B25" s="4" t="s">
        <v>1</v>
      </c>
      <c r="F25" s="27">
        <v>4099780</v>
      </c>
      <c r="G25" s="24"/>
      <c r="H25" s="27">
        <v>4374270</v>
      </c>
    </row>
    <row r="26" spans="2:8" ht="12.75">
      <c r="B26" s="4" t="s">
        <v>15</v>
      </c>
      <c r="F26" s="27">
        <v>6109115</v>
      </c>
      <c r="G26" s="24"/>
      <c r="H26" s="27">
        <v>5804238</v>
      </c>
    </row>
    <row r="27" spans="2:8" ht="12.75">
      <c r="B27" s="4" t="s">
        <v>33</v>
      </c>
      <c r="D27" s="18"/>
      <c r="F27" s="108">
        <v>2384825</v>
      </c>
      <c r="G27" s="24"/>
      <c r="H27" s="108">
        <v>10331452</v>
      </c>
    </row>
    <row r="28" spans="2:8" ht="12.75">
      <c r="B28" s="4" t="s">
        <v>0</v>
      </c>
      <c r="D28" s="18" t="s">
        <v>180</v>
      </c>
      <c r="F28" s="27">
        <v>7085574</v>
      </c>
      <c r="G28" s="24"/>
      <c r="H28" s="27">
        <v>10438499</v>
      </c>
    </row>
    <row r="29" spans="2:8" ht="12.75">
      <c r="B29" s="4" t="s">
        <v>16</v>
      </c>
      <c r="D29" s="18" t="s">
        <v>180</v>
      </c>
      <c r="F29" s="27">
        <v>4637407</v>
      </c>
      <c r="G29" s="24"/>
      <c r="H29" s="27">
        <v>1661958</v>
      </c>
    </row>
    <row r="30" spans="6:8" ht="12" customHeight="1">
      <c r="F30" s="27"/>
      <c r="G30" s="24"/>
      <c r="H30" s="27"/>
    </row>
    <row r="31" spans="6:8" ht="12.75">
      <c r="F31" s="28">
        <f>SUM(F25:F30)</f>
        <v>24316701</v>
      </c>
      <c r="G31" s="24"/>
      <c r="H31" s="28">
        <f>SUM(H25:H30)</f>
        <v>32610417</v>
      </c>
    </row>
    <row r="32" spans="1:8" ht="13.5">
      <c r="A32" s="22" t="s">
        <v>20</v>
      </c>
      <c r="F32" s="26"/>
      <c r="G32" s="24"/>
      <c r="H32" s="26"/>
    </row>
    <row r="33" spans="2:8" ht="12.75">
      <c r="B33" s="4" t="s">
        <v>18</v>
      </c>
      <c r="F33" s="27">
        <v>4233431</v>
      </c>
      <c r="G33" s="24"/>
      <c r="H33" s="27">
        <v>4311369</v>
      </c>
    </row>
    <row r="34" spans="2:8" ht="12.75">
      <c r="B34" s="4" t="s">
        <v>11</v>
      </c>
      <c r="F34" s="27">
        <v>836284</v>
      </c>
      <c r="G34" s="24"/>
      <c r="H34" s="27">
        <v>1817623</v>
      </c>
    </row>
    <row r="35" spans="2:8" ht="12.75">
      <c r="B35" s="4" t="s">
        <v>27</v>
      </c>
      <c r="F35" s="108">
        <v>-465000</v>
      </c>
      <c r="G35" s="24"/>
      <c r="H35" s="27">
        <v>109809</v>
      </c>
    </row>
    <row r="36" spans="6:8" ht="12" customHeight="1">
      <c r="F36" s="29"/>
      <c r="G36" s="24"/>
      <c r="H36" s="29"/>
    </row>
    <row r="37" spans="6:8" ht="12.75">
      <c r="F37" s="29">
        <f>SUM(F33:F36)</f>
        <v>4604715</v>
      </c>
      <c r="G37" s="24"/>
      <c r="H37" s="29">
        <f>SUM(H33:H36)</f>
        <v>6238801</v>
      </c>
    </row>
    <row r="38" spans="6:8" ht="12" customHeight="1">
      <c r="F38" s="23"/>
      <c r="G38" s="24"/>
      <c r="H38" s="23"/>
    </row>
    <row r="39" spans="1:8" ht="13.5">
      <c r="A39" s="22" t="s">
        <v>21</v>
      </c>
      <c r="F39" s="23">
        <f>F31-F37</f>
        <v>19711986</v>
      </c>
      <c r="G39" s="24"/>
      <c r="H39" s="23">
        <f>H31-H37</f>
        <v>26371616</v>
      </c>
    </row>
    <row r="40" spans="6:8" ht="12" customHeight="1">
      <c r="F40" s="23"/>
      <c r="G40" s="24"/>
      <c r="H40" s="23"/>
    </row>
    <row r="41" spans="6:8" ht="13.5" thickBot="1">
      <c r="F41" s="30">
        <f>F21+F39+F22</f>
        <v>28249071</v>
      </c>
      <c r="G41" s="24"/>
      <c r="H41" s="30">
        <f>H21+H39+H22</f>
        <v>27118164</v>
      </c>
    </row>
    <row r="42" spans="6:8" ht="12" customHeight="1">
      <c r="F42" s="23"/>
      <c r="G42" s="24"/>
      <c r="H42" s="23"/>
    </row>
    <row r="43" spans="1:8" ht="13.5">
      <c r="A43" s="1" t="s">
        <v>162</v>
      </c>
      <c r="B43" s="2"/>
      <c r="F43" s="23"/>
      <c r="G43" s="24"/>
      <c r="H43" s="23"/>
    </row>
    <row r="44" spans="1:8" ht="12" customHeight="1">
      <c r="A44" s="1"/>
      <c r="B44" s="2"/>
      <c r="F44" s="23"/>
      <c r="G44" s="24"/>
      <c r="H44" s="23"/>
    </row>
    <row r="45" spans="1:8" ht="12.75">
      <c r="A45" s="2"/>
      <c r="B45" s="109" t="s">
        <v>14</v>
      </c>
      <c r="F45" s="110">
        <v>16300000</v>
      </c>
      <c r="G45" s="24"/>
      <c r="H45" s="110">
        <v>16300000</v>
      </c>
    </row>
    <row r="46" spans="1:8" ht="12.75">
      <c r="A46" s="2"/>
      <c r="B46" s="3" t="s">
        <v>125</v>
      </c>
      <c r="F46" s="110">
        <v>4663468</v>
      </c>
      <c r="G46" s="24"/>
      <c r="H46" s="110">
        <v>4674569</v>
      </c>
    </row>
    <row r="47" spans="1:8" ht="12.75">
      <c r="A47" s="2"/>
      <c r="B47" s="3" t="s">
        <v>22</v>
      </c>
      <c r="F47" s="23">
        <f>+Equity!G22</f>
        <v>2040654</v>
      </c>
      <c r="G47" s="24"/>
      <c r="H47" s="23">
        <v>1022312</v>
      </c>
    </row>
    <row r="48" spans="1:8" ht="12.75">
      <c r="A48" s="2"/>
      <c r="B48" s="3" t="s">
        <v>111</v>
      </c>
      <c r="F48" s="72">
        <v>5032206</v>
      </c>
      <c r="G48" s="24"/>
      <c r="H48" s="72">
        <v>5032206</v>
      </c>
    </row>
    <row r="49" spans="1:8" ht="12.75">
      <c r="A49" s="2"/>
      <c r="B49" s="3" t="s">
        <v>117</v>
      </c>
      <c r="F49" s="89">
        <f>SUM(F45:F48)</f>
        <v>28036328</v>
      </c>
      <c r="G49" s="24"/>
      <c r="H49" s="89">
        <f>SUM(H45:H48)</f>
        <v>27029087</v>
      </c>
    </row>
    <row r="50" spans="1:8" ht="12.75">
      <c r="A50" s="2"/>
      <c r="B50" s="3"/>
      <c r="F50" s="23"/>
      <c r="G50" s="24"/>
      <c r="H50" s="23"/>
    </row>
    <row r="51" spans="1:8" ht="12.75">
      <c r="A51" s="2"/>
      <c r="B51" s="3" t="s">
        <v>12</v>
      </c>
      <c r="D51" s="18" t="s">
        <v>82</v>
      </c>
      <c r="F51" s="23">
        <v>212743</v>
      </c>
      <c r="G51" s="24"/>
      <c r="H51" s="23">
        <v>89077</v>
      </c>
    </row>
    <row r="52" spans="6:8" ht="12" customHeight="1">
      <c r="F52" s="23"/>
      <c r="G52" s="24"/>
      <c r="H52" s="23"/>
    </row>
    <row r="53" spans="6:8" ht="13.5" thickBot="1">
      <c r="F53" s="30">
        <f>SUM(F49:F52)</f>
        <v>28249071</v>
      </c>
      <c r="G53" s="24"/>
      <c r="H53" s="30">
        <f>SUM(H49:H52)</f>
        <v>27118164</v>
      </c>
    </row>
    <row r="54" spans="6:8" s="124" customFormat="1" ht="12" customHeight="1">
      <c r="F54" s="125">
        <f>+F41-F53</f>
        <v>0</v>
      </c>
      <c r="H54" s="125">
        <f>+H41-H53</f>
        <v>0</v>
      </c>
    </row>
    <row r="55" spans="1:8" ht="13.5" thickBot="1">
      <c r="A55" s="35" t="s">
        <v>123</v>
      </c>
      <c r="B55" s="35"/>
      <c r="C55" s="35"/>
      <c r="D55" s="35"/>
      <c r="E55" s="35"/>
      <c r="F55" s="111">
        <f>(F21+F22+F31-F37-F51)/(F45*10)</f>
        <v>0.17200201226993864</v>
      </c>
      <c r="H55" s="111">
        <f>(H21+H22+H31-H37-H51)/(H45*10)</f>
        <v>0.16582261963190184</v>
      </c>
    </row>
    <row r="56" spans="1:8" ht="12.75">
      <c r="A56" s="35"/>
      <c r="B56" s="35"/>
      <c r="C56" s="35"/>
      <c r="F56" s="93"/>
      <c r="H56" s="43"/>
    </row>
    <row r="57" spans="1:12" ht="12.75">
      <c r="A57" s="5"/>
      <c r="F57" s="94"/>
      <c r="G57" s="42"/>
      <c r="H57" s="24"/>
      <c r="I57" s="24"/>
      <c r="J57" s="23"/>
      <c r="K57" s="42"/>
      <c r="L57" s="24"/>
    </row>
    <row r="58" spans="1:12" ht="12.75">
      <c r="A58" s="87"/>
      <c r="B58" s="87"/>
      <c r="C58" s="87"/>
      <c r="D58" s="87"/>
      <c r="E58" s="87"/>
      <c r="F58" s="87"/>
      <c r="G58" s="87"/>
      <c r="H58" s="87"/>
      <c r="I58" s="112"/>
      <c r="J58" s="112"/>
      <c r="K58" s="112"/>
      <c r="L58" s="112"/>
    </row>
    <row r="59" spans="1:12" ht="12.75" customHeight="1">
      <c r="A59" s="249" t="s">
        <v>134</v>
      </c>
      <c r="B59" s="250"/>
      <c r="C59" s="250"/>
      <c r="D59" s="250"/>
      <c r="E59" s="250"/>
      <c r="F59" s="250"/>
      <c r="G59" s="250"/>
      <c r="H59" s="250"/>
      <c r="I59" s="112"/>
      <c r="J59" s="112"/>
      <c r="K59" s="112"/>
      <c r="L59" s="112"/>
    </row>
    <row r="60" spans="1:8" ht="12.75">
      <c r="A60" s="250"/>
      <c r="B60" s="250"/>
      <c r="C60" s="250"/>
      <c r="D60" s="250"/>
      <c r="E60" s="250"/>
      <c r="F60" s="250"/>
      <c r="G60" s="250"/>
      <c r="H60" s="250"/>
    </row>
    <row r="61" spans="6:8" ht="12.75">
      <c r="F61" s="42"/>
      <c r="H61" s="43"/>
    </row>
    <row r="62" spans="1:12" ht="12.75">
      <c r="A62" s="302" t="s">
        <v>110</v>
      </c>
      <c r="B62" s="302"/>
      <c r="C62" s="302"/>
      <c r="D62" s="302"/>
      <c r="E62" s="302"/>
      <c r="F62" s="302"/>
      <c r="G62" s="302"/>
      <c r="H62" s="302"/>
      <c r="I62" s="302"/>
      <c r="J62" s="302"/>
      <c r="K62" s="302"/>
      <c r="L62" s="302"/>
    </row>
    <row r="63" ht="12.75">
      <c r="F63" s="23"/>
    </row>
  </sheetData>
  <mergeCells count="4">
    <mergeCell ref="A8:H8"/>
    <mergeCell ref="A9:H9"/>
    <mergeCell ref="A62:L62"/>
    <mergeCell ref="A59:H60"/>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60"/>
  <sheetViews>
    <sheetView showGridLines="0" workbookViewId="0" topLeftCell="A1">
      <selection activeCell="A26" sqref="A26:K27"/>
    </sheetView>
  </sheetViews>
  <sheetFormatPr defaultColWidth="9.140625" defaultRowHeight="12.75"/>
  <cols>
    <col min="1" max="1" width="11.28125" style="4" customWidth="1"/>
    <col min="2" max="2" width="15.00390625" style="4" customWidth="1"/>
    <col min="3" max="3" width="10.57421875" style="4" customWidth="1"/>
    <col min="4" max="4" width="2.00390625" style="4" customWidth="1"/>
    <col min="5" max="5" width="10.57421875" style="4" customWidth="1"/>
    <col min="6" max="6" width="3.140625" style="4" customWidth="1"/>
    <col min="7" max="7" width="10.57421875" style="4" customWidth="1"/>
    <col min="8" max="8" width="2.8515625" style="4" customWidth="1"/>
    <col min="9" max="9" width="10.57421875" style="4" customWidth="1"/>
    <col min="10" max="10" width="3.28125" style="4" customWidth="1"/>
    <col min="11" max="11" width="11.7109375" style="4" customWidth="1"/>
    <col min="12" max="12" width="2.140625" style="4" customWidth="1"/>
    <col min="13" max="16384" width="9.140625" style="4" customWidth="1"/>
  </cols>
  <sheetData>
    <row r="1" ht="12.75">
      <c r="A1" s="4" t="str">
        <f>CCF!A1</f>
        <v>Company No. : 647125-P</v>
      </c>
    </row>
    <row r="3" ht="12.75">
      <c r="A3" s="6" t="str">
        <f>CCF!A3</f>
        <v>MMS Ventures Berhad</v>
      </c>
    </row>
    <row r="4" spans="1:12" ht="12.75">
      <c r="A4" s="7" t="str">
        <f>CCF!A4</f>
        <v>(Incorporated in Malaysia)</v>
      </c>
      <c r="B4" s="8"/>
      <c r="C4" s="8"/>
      <c r="D4" s="8"/>
      <c r="E4" s="8"/>
      <c r="F4" s="8"/>
      <c r="G4" s="8"/>
      <c r="H4" s="8"/>
      <c r="I4" s="8"/>
      <c r="J4" s="8"/>
      <c r="K4" s="8"/>
      <c r="L4" s="8"/>
    </row>
    <row r="7" spans="1:12" ht="12.75">
      <c r="A7" s="10"/>
      <c r="B7" s="11"/>
      <c r="C7" s="11"/>
      <c r="D7" s="11"/>
      <c r="E7" s="11"/>
      <c r="F7" s="11"/>
      <c r="G7" s="11"/>
      <c r="H7" s="11"/>
      <c r="I7" s="11"/>
      <c r="J7" s="11"/>
      <c r="K7" s="11"/>
      <c r="L7" s="13"/>
    </row>
    <row r="8" spans="1:12" ht="12.75">
      <c r="A8" s="303" t="s">
        <v>114</v>
      </c>
      <c r="B8" s="304"/>
      <c r="C8" s="304"/>
      <c r="D8" s="304"/>
      <c r="E8" s="304"/>
      <c r="F8" s="304"/>
      <c r="G8" s="304"/>
      <c r="H8" s="304"/>
      <c r="I8" s="304"/>
      <c r="J8" s="304"/>
      <c r="K8" s="304"/>
      <c r="L8" s="305"/>
    </row>
    <row r="9" spans="1:12" ht="12.75">
      <c r="A9" s="306" t="s">
        <v>217</v>
      </c>
      <c r="B9" s="304"/>
      <c r="C9" s="304"/>
      <c r="D9" s="304"/>
      <c r="E9" s="304"/>
      <c r="F9" s="304"/>
      <c r="G9" s="304"/>
      <c r="H9" s="304"/>
      <c r="I9" s="304"/>
      <c r="J9" s="304"/>
      <c r="K9" s="304"/>
      <c r="L9" s="305"/>
    </row>
    <row r="10" spans="1:12" ht="12.75">
      <c r="A10" s="248" t="str">
        <f>CCF!A10</f>
        <v>(The  figures  have  not  been  audited)</v>
      </c>
      <c r="B10" s="308"/>
      <c r="C10" s="308"/>
      <c r="D10" s="308"/>
      <c r="E10" s="308"/>
      <c r="F10" s="308"/>
      <c r="G10" s="308"/>
      <c r="H10" s="308"/>
      <c r="I10" s="308"/>
      <c r="J10" s="308"/>
      <c r="K10" s="308"/>
      <c r="L10" s="284"/>
    </row>
    <row r="11" spans="1:12" ht="12.75">
      <c r="A11" s="15"/>
      <c r="B11" s="8"/>
      <c r="C11" s="8"/>
      <c r="D11" s="8"/>
      <c r="E11" s="8"/>
      <c r="F11" s="8"/>
      <c r="G11" s="8"/>
      <c r="H11" s="8"/>
      <c r="I11" s="8"/>
      <c r="J11" s="8"/>
      <c r="K11" s="8"/>
      <c r="L11" s="16"/>
    </row>
    <row r="12" ht="12.75">
      <c r="A12" s="19"/>
    </row>
    <row r="13" ht="12.75">
      <c r="E13" s="35"/>
    </row>
    <row r="14" spans="3:11" ht="12.75">
      <c r="C14" s="78" t="s">
        <v>37</v>
      </c>
      <c r="D14" s="78"/>
      <c r="E14" s="100" t="s">
        <v>127</v>
      </c>
      <c r="F14" s="78"/>
      <c r="G14" s="78" t="s">
        <v>39</v>
      </c>
      <c r="H14" s="79"/>
      <c r="I14" s="78" t="s">
        <v>115</v>
      </c>
      <c r="J14" s="79"/>
      <c r="K14" s="78" t="s">
        <v>41</v>
      </c>
    </row>
    <row r="15" spans="3:11" ht="12.75">
      <c r="C15" s="78" t="s">
        <v>38</v>
      </c>
      <c r="D15" s="78"/>
      <c r="E15" s="100" t="s">
        <v>128</v>
      </c>
      <c r="F15" s="78"/>
      <c r="G15" s="78" t="s">
        <v>40</v>
      </c>
      <c r="H15" s="79"/>
      <c r="I15" s="78" t="s">
        <v>116</v>
      </c>
      <c r="J15" s="79"/>
      <c r="K15" s="100"/>
    </row>
    <row r="16" spans="3:11" ht="13.5">
      <c r="C16" s="80" t="s">
        <v>10</v>
      </c>
      <c r="D16" s="80"/>
      <c r="E16" s="101" t="s">
        <v>10</v>
      </c>
      <c r="F16" s="80"/>
      <c r="G16" s="80" t="s">
        <v>10</v>
      </c>
      <c r="H16" s="79"/>
      <c r="I16" s="80" t="s">
        <v>10</v>
      </c>
      <c r="J16" s="79"/>
      <c r="K16" s="101" t="s">
        <v>10</v>
      </c>
    </row>
    <row r="17" spans="3:11" ht="12.75">
      <c r="C17" s="102"/>
      <c r="D17" s="79"/>
      <c r="E17" s="102"/>
      <c r="F17" s="79"/>
      <c r="G17" s="79"/>
      <c r="H17" s="79"/>
      <c r="I17" s="79"/>
      <c r="J17" s="79"/>
      <c r="K17" s="102"/>
    </row>
    <row r="18" spans="1:11" ht="12.75">
      <c r="A18" s="24" t="s">
        <v>172</v>
      </c>
      <c r="B18" s="24"/>
      <c r="C18" s="91">
        <v>16300000</v>
      </c>
      <c r="D18" s="81"/>
      <c r="E18" s="91">
        <v>4674569</v>
      </c>
      <c r="F18" s="81"/>
      <c r="G18" s="81">
        <v>1022312</v>
      </c>
      <c r="H18" s="81"/>
      <c r="I18" s="81">
        <v>5032206</v>
      </c>
      <c r="J18" s="81"/>
      <c r="K18" s="91">
        <f>SUM(C18:I18)</f>
        <v>27029087</v>
      </c>
    </row>
    <row r="19" spans="1:11" ht="12.75">
      <c r="A19" s="99" t="s">
        <v>125</v>
      </c>
      <c r="B19" s="24"/>
      <c r="C19" s="91"/>
      <c r="D19" s="81"/>
      <c r="E19" s="91">
        <v>-11101</v>
      </c>
      <c r="F19" s="81"/>
      <c r="G19" s="81"/>
      <c r="H19" s="81"/>
      <c r="I19" s="81"/>
      <c r="J19" s="81"/>
      <c r="K19" s="91">
        <f>SUM(C19:I19)</f>
        <v>-11101</v>
      </c>
    </row>
    <row r="20" spans="1:11" s="36" customFormat="1" ht="12.75">
      <c r="A20" s="75" t="s">
        <v>186</v>
      </c>
      <c r="B20" s="75"/>
      <c r="C20" s="82"/>
      <c r="D20" s="82"/>
      <c r="E20" s="82"/>
      <c r="F20" s="82"/>
      <c r="G20" s="82">
        <f>+CIS!J39</f>
        <v>1018342</v>
      </c>
      <c r="H20" s="82"/>
      <c r="I20" s="82"/>
      <c r="J20" s="82"/>
      <c r="K20" s="91">
        <f>SUM(C20:I20)</f>
        <v>1018342</v>
      </c>
    </row>
    <row r="21" spans="1:11" ht="12.75">
      <c r="A21" s="24"/>
      <c r="B21" s="24"/>
      <c r="C21" s="91"/>
      <c r="D21" s="81"/>
      <c r="E21" s="91"/>
      <c r="F21" s="81"/>
      <c r="G21" s="81"/>
      <c r="H21" s="81"/>
      <c r="I21" s="81"/>
      <c r="J21" s="81"/>
      <c r="K21" s="91"/>
    </row>
    <row r="22" spans="1:11" ht="13.5" thickBot="1">
      <c r="A22" s="24" t="s">
        <v>218</v>
      </c>
      <c r="B22" s="24"/>
      <c r="C22" s="113">
        <f>SUM(C18:C21)</f>
        <v>16300000</v>
      </c>
      <c r="D22" s="81"/>
      <c r="E22" s="113">
        <f>SUM(E18:E21)</f>
        <v>4663468</v>
      </c>
      <c r="F22" s="81"/>
      <c r="G22" s="83">
        <f>SUM(G18:G21)</f>
        <v>2040654</v>
      </c>
      <c r="H22" s="81"/>
      <c r="I22" s="83">
        <f>SUM(I18:I21)</f>
        <v>5032206</v>
      </c>
      <c r="J22" s="81"/>
      <c r="K22" s="113">
        <f>SUM(K18:K21)</f>
        <v>28036328</v>
      </c>
    </row>
    <row r="23" spans="1:11" ht="12.75">
      <c r="A23" s="24"/>
      <c r="B23" s="24"/>
      <c r="C23" s="24"/>
      <c r="D23" s="24"/>
      <c r="E23" s="24"/>
      <c r="F23" s="24"/>
      <c r="G23" s="24"/>
      <c r="H23" s="24"/>
      <c r="I23" s="24"/>
      <c r="J23" s="24"/>
      <c r="K23" s="124"/>
    </row>
    <row r="24" spans="1:11" ht="12.75">
      <c r="A24" s="24"/>
      <c r="B24" s="24"/>
      <c r="C24" s="24"/>
      <c r="D24" s="24"/>
      <c r="E24" s="24"/>
      <c r="F24" s="24"/>
      <c r="G24" s="24"/>
      <c r="H24" s="24"/>
      <c r="I24" s="24"/>
      <c r="J24" s="24"/>
      <c r="K24" s="24"/>
    </row>
    <row r="25" spans="1:12" ht="24.75" customHeight="1">
      <c r="A25" s="252" t="s">
        <v>135</v>
      </c>
      <c r="B25" s="247"/>
      <c r="C25" s="247"/>
      <c r="D25" s="247"/>
      <c r="E25" s="247"/>
      <c r="F25" s="247"/>
      <c r="G25" s="247"/>
      <c r="H25" s="247"/>
      <c r="I25" s="247"/>
      <c r="J25" s="247"/>
      <c r="K25" s="247"/>
      <c r="L25" s="247"/>
    </row>
    <row r="26" spans="1:11" ht="12.75">
      <c r="A26" s="251"/>
      <c r="B26" s="251"/>
      <c r="C26" s="251"/>
      <c r="D26" s="251"/>
      <c r="E26" s="251"/>
      <c r="F26" s="251"/>
      <c r="G26" s="251"/>
      <c r="H26" s="251"/>
      <c r="I26" s="251"/>
      <c r="J26" s="251"/>
      <c r="K26" s="251"/>
    </row>
    <row r="27" spans="1:11" ht="12.75">
      <c r="A27" s="251"/>
      <c r="B27" s="251"/>
      <c r="C27" s="251"/>
      <c r="D27" s="251"/>
      <c r="E27" s="251"/>
      <c r="F27" s="251"/>
      <c r="G27" s="251"/>
      <c r="H27" s="251"/>
      <c r="I27" s="251"/>
      <c r="J27" s="251"/>
      <c r="K27" s="251"/>
    </row>
    <row r="53" ht="12.75"/>
    <row r="54" ht="12.75"/>
    <row r="55" ht="12.75"/>
    <row r="56" ht="12.75"/>
    <row r="57" ht="12.75"/>
    <row r="58" spans="1:15" ht="12.75">
      <c r="A58" s="302" t="s">
        <v>110</v>
      </c>
      <c r="B58" s="302"/>
      <c r="C58" s="302"/>
      <c r="D58" s="302"/>
      <c r="E58" s="302"/>
      <c r="F58" s="302"/>
      <c r="G58" s="302"/>
      <c r="H58" s="302"/>
      <c r="I58" s="302"/>
      <c r="J58" s="302"/>
      <c r="K58" s="302"/>
      <c r="L58" s="302"/>
      <c r="M58" s="302"/>
      <c r="N58" s="302"/>
      <c r="O58" s="302"/>
    </row>
    <row r="59" spans="1:15" ht="12.75">
      <c r="A59" s="302"/>
      <c r="B59" s="302"/>
      <c r="C59" s="302"/>
      <c r="D59" s="302"/>
      <c r="E59" s="302"/>
      <c r="F59" s="302"/>
      <c r="G59" s="302"/>
      <c r="H59" s="302"/>
      <c r="I59" s="302"/>
      <c r="J59" s="302"/>
      <c r="K59" s="302"/>
      <c r="L59" s="302"/>
      <c r="M59" s="302"/>
      <c r="N59" s="302"/>
      <c r="O59" s="302"/>
    </row>
    <row r="60" spans="1:15" ht="12.75">
      <c r="A60" s="302"/>
      <c r="B60" s="302"/>
      <c r="C60" s="302"/>
      <c r="D60" s="302"/>
      <c r="E60" s="302"/>
      <c r="F60" s="302"/>
      <c r="G60" s="302"/>
      <c r="H60" s="302"/>
      <c r="I60" s="302"/>
      <c r="J60" s="302"/>
      <c r="K60" s="302"/>
      <c r="L60" s="302"/>
      <c r="M60" s="302"/>
      <c r="N60" s="302"/>
      <c r="O60" s="302"/>
    </row>
  </sheetData>
  <mergeCells count="6">
    <mergeCell ref="A8:L8"/>
    <mergeCell ref="A9:L9"/>
    <mergeCell ref="A10:L10"/>
    <mergeCell ref="A58:O60"/>
    <mergeCell ref="A26:K27"/>
    <mergeCell ref="A25:L25"/>
  </mergeCells>
  <printOptions/>
  <pageMargins left="0.5" right="0.5" top="0.25" bottom="0.7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54"/>
  <sheetViews>
    <sheetView showGridLines="0" workbookViewId="0" topLeftCell="A1">
      <selection activeCell="C30" sqref="C30"/>
    </sheetView>
  </sheetViews>
  <sheetFormatPr defaultColWidth="9.140625" defaultRowHeight="12.75"/>
  <cols>
    <col min="1" max="1" width="5.7109375" style="35" customWidth="1"/>
    <col min="2" max="2" width="36.140625" style="35" customWidth="1"/>
    <col min="3" max="3" width="10.00390625" style="35" customWidth="1"/>
    <col min="4" max="4" width="11.7109375" style="35" customWidth="1"/>
    <col min="5" max="5" width="7.57421875" style="35" customWidth="1"/>
    <col min="6" max="6" width="2.7109375" style="35" customWidth="1"/>
    <col min="7" max="7" width="15.140625" style="4" customWidth="1"/>
    <col min="8" max="16384" width="9.140625" style="35" customWidth="1"/>
  </cols>
  <sheetData>
    <row r="1" ht="12.75">
      <c r="A1" s="35" t="str">
        <f>CBS!A1</f>
        <v>Company No. : 647125-P</v>
      </c>
    </row>
    <row r="3" ht="12.75">
      <c r="A3" s="157" t="str">
        <f>CBS!A3</f>
        <v>MMS Ventures Berhad</v>
      </c>
    </row>
    <row r="4" spans="1:7" ht="12.75">
      <c r="A4" s="158" t="str">
        <f>CBS!A4</f>
        <v>(Incorporated in Malaysia)</v>
      </c>
      <c r="B4" s="63"/>
      <c r="C4" s="63"/>
      <c r="D4" s="63"/>
      <c r="E4" s="63"/>
      <c r="F4" s="63"/>
      <c r="G4" s="8"/>
    </row>
    <row r="5" spans="1:7" ht="12.75">
      <c r="A5" s="159"/>
      <c r="B5" s="36"/>
      <c r="C5" s="36"/>
      <c r="D5" s="36"/>
      <c r="E5" s="36"/>
      <c r="F5" s="36"/>
      <c r="G5" s="32"/>
    </row>
    <row r="6" spans="1:7" ht="12.75">
      <c r="A6" s="159"/>
      <c r="B6" s="36"/>
      <c r="C6" s="36"/>
      <c r="D6" s="36"/>
      <c r="E6" s="36"/>
      <c r="F6" s="36"/>
      <c r="G6" s="32"/>
    </row>
    <row r="7" spans="1:7" ht="12" customHeight="1">
      <c r="A7" s="160"/>
      <c r="B7" s="161"/>
      <c r="C7" s="161"/>
      <c r="D7" s="161"/>
      <c r="E7" s="161"/>
      <c r="F7" s="161"/>
      <c r="G7" s="13"/>
    </row>
    <row r="8" spans="1:7" ht="12.75">
      <c r="A8" s="253" t="s">
        <v>31</v>
      </c>
      <c r="B8" s="254"/>
      <c r="C8" s="254"/>
      <c r="D8" s="254"/>
      <c r="E8" s="254"/>
      <c r="F8" s="254"/>
      <c r="G8" s="255"/>
    </row>
    <row r="9" spans="1:7" ht="12.75">
      <c r="A9" s="256" t="s">
        <v>217</v>
      </c>
      <c r="B9" s="254"/>
      <c r="C9" s="254"/>
      <c r="D9" s="254"/>
      <c r="E9" s="254"/>
      <c r="F9" s="254"/>
      <c r="G9" s="255"/>
    </row>
    <row r="10" spans="1:7" ht="12.75">
      <c r="A10" s="257" t="str">
        <f>CBS!A9</f>
        <v>(The  figures  have  not  been  audited)</v>
      </c>
      <c r="B10" s="258"/>
      <c r="C10" s="258"/>
      <c r="D10" s="258"/>
      <c r="E10" s="258"/>
      <c r="F10" s="258"/>
      <c r="G10" s="259"/>
    </row>
    <row r="11" spans="1:7" ht="12" customHeight="1">
      <c r="A11" s="162"/>
      <c r="B11" s="63"/>
      <c r="C11" s="63"/>
      <c r="D11" s="63"/>
      <c r="E11" s="63"/>
      <c r="F11" s="63"/>
      <c r="G11" s="16"/>
    </row>
    <row r="12" ht="12" customHeight="1"/>
    <row r="13" ht="12" customHeight="1">
      <c r="B13" s="64"/>
    </row>
    <row r="14" ht="12.75">
      <c r="G14" s="19" t="s">
        <v>173</v>
      </c>
    </row>
    <row r="15" ht="12.75">
      <c r="G15" s="19" t="s">
        <v>30</v>
      </c>
    </row>
    <row r="16" spans="5:7" ht="12.75">
      <c r="E16" s="39" t="s">
        <v>100</v>
      </c>
      <c r="F16" s="39"/>
      <c r="G16" s="19" t="s">
        <v>214</v>
      </c>
    </row>
    <row r="17" ht="13.5">
      <c r="G17" s="20" t="s">
        <v>10</v>
      </c>
    </row>
    <row r="18" ht="10.5" customHeight="1"/>
    <row r="19" ht="13.5">
      <c r="A19" s="163" t="s">
        <v>32</v>
      </c>
    </row>
    <row r="20" ht="13.5">
      <c r="A20" s="163"/>
    </row>
    <row r="21" spans="2:7" ht="12.75" customHeight="1">
      <c r="B21" s="35" t="s">
        <v>193</v>
      </c>
      <c r="G21" s="164">
        <v>13083788</v>
      </c>
    </row>
    <row r="22" spans="2:7" ht="12.75">
      <c r="B22" s="35" t="s">
        <v>194</v>
      </c>
      <c r="G22" s="165">
        <v>-14805515</v>
      </c>
    </row>
    <row r="23" spans="2:7" ht="12.75">
      <c r="B23" s="166"/>
      <c r="G23" s="167"/>
    </row>
    <row r="24" spans="2:7" ht="12.75">
      <c r="B24" s="168" t="s">
        <v>195</v>
      </c>
      <c r="G24" s="165">
        <f>+G21+G22</f>
        <v>-1721727</v>
      </c>
    </row>
    <row r="25" spans="2:7" ht="12.75">
      <c r="B25" s="168" t="s">
        <v>34</v>
      </c>
      <c r="G25" s="165">
        <v>-717746</v>
      </c>
    </row>
    <row r="26" ht="11.25" customHeight="1">
      <c r="G26" s="167"/>
    </row>
    <row r="27" spans="2:7" ht="12.75">
      <c r="B27" s="169" t="s">
        <v>196</v>
      </c>
      <c r="G27" s="165">
        <f>SUM(G24:G26)</f>
        <v>-2439473</v>
      </c>
    </row>
    <row r="28" spans="2:7" ht="12.75" customHeight="1">
      <c r="B28" s="170"/>
      <c r="G28" s="165"/>
    </row>
    <row r="29" spans="1:7" ht="13.5">
      <c r="A29" s="163" t="s">
        <v>35</v>
      </c>
      <c r="B29" s="170"/>
      <c r="G29" s="165"/>
    </row>
    <row r="30" spans="1:7" ht="13.5">
      <c r="A30" s="163"/>
      <c r="B30" s="170"/>
      <c r="G30" s="165"/>
    </row>
    <row r="31" spans="2:7" ht="12.75">
      <c r="B31" s="168" t="s">
        <v>36</v>
      </c>
      <c r="G31" s="165">
        <v>-7931600</v>
      </c>
    </row>
    <row r="32" spans="2:7" ht="12.75">
      <c r="B32" s="168" t="s">
        <v>197</v>
      </c>
      <c r="G32" s="165">
        <v>336488</v>
      </c>
    </row>
    <row r="33" spans="2:7" ht="12.75">
      <c r="B33" s="168"/>
      <c r="G33" s="167"/>
    </row>
    <row r="34" spans="2:7" ht="12.75">
      <c r="B34" s="169" t="s">
        <v>201</v>
      </c>
      <c r="G34" s="165">
        <f>SUM(G31:G33)</f>
        <v>-7595112</v>
      </c>
    </row>
    <row r="35" spans="2:7" ht="12.75" customHeight="1">
      <c r="B35" s="166"/>
      <c r="G35" s="165"/>
    </row>
    <row r="36" spans="1:7" ht="13.5">
      <c r="A36" s="163" t="s">
        <v>199</v>
      </c>
      <c r="B36" s="166"/>
      <c r="G36" s="165"/>
    </row>
    <row r="37" spans="1:7" ht="13.5">
      <c r="A37" s="163"/>
      <c r="B37" s="166"/>
      <c r="G37" s="165"/>
    </row>
    <row r="38" spans="2:7" ht="12.75">
      <c r="B38" s="168" t="s">
        <v>198</v>
      </c>
      <c r="G38" s="165">
        <v>9657109</v>
      </c>
    </row>
    <row r="39" spans="2:7" ht="12.75">
      <c r="B39" s="168"/>
      <c r="G39" s="167"/>
    </row>
    <row r="40" spans="2:7" ht="12.75">
      <c r="B40" s="170" t="s">
        <v>200</v>
      </c>
      <c r="G40" s="165">
        <f>SUM(G38:G39)</f>
        <v>9657109</v>
      </c>
    </row>
    <row r="41" spans="2:7" ht="12.75">
      <c r="B41" s="170"/>
      <c r="G41" s="165"/>
    </row>
    <row r="42" spans="1:10" ht="13.5">
      <c r="A42" s="171" t="s">
        <v>106</v>
      </c>
      <c r="B42" s="172"/>
      <c r="C42" s="172"/>
      <c r="D42" s="172"/>
      <c r="E42" s="172"/>
      <c r="F42" s="172"/>
      <c r="G42" s="173">
        <f>+G27+G34+G40</f>
        <v>-377476</v>
      </c>
      <c r="H42" s="172"/>
      <c r="I42" s="172"/>
      <c r="J42" s="172"/>
    </row>
    <row r="43" spans="1:10" ht="13.5">
      <c r="A43" s="171" t="s">
        <v>187</v>
      </c>
      <c r="B43" s="172"/>
      <c r="C43" s="172"/>
      <c r="D43" s="172"/>
      <c r="E43" s="172"/>
      <c r="F43" s="172"/>
      <c r="G43" s="173">
        <v>12100457</v>
      </c>
      <c r="H43" s="172"/>
      <c r="I43" s="172"/>
      <c r="J43" s="172"/>
    </row>
    <row r="44" spans="1:10" ht="10.5" customHeight="1">
      <c r="A44" s="174"/>
      <c r="B44" s="172"/>
      <c r="C44" s="172"/>
      <c r="D44" s="172"/>
      <c r="E44" s="172"/>
      <c r="F44" s="172"/>
      <c r="G44" s="173"/>
      <c r="H44" s="172"/>
      <c r="I44" s="172"/>
      <c r="J44" s="172"/>
    </row>
    <row r="45" spans="1:10" ht="14.25" thickBot="1">
      <c r="A45" s="171" t="s">
        <v>188</v>
      </c>
      <c r="B45" s="172"/>
      <c r="C45" s="172"/>
      <c r="D45" s="172"/>
      <c r="E45" s="175" t="s">
        <v>180</v>
      </c>
      <c r="F45" s="172"/>
      <c r="G45" s="176">
        <f>SUM(G42:G44)</f>
        <v>11722981</v>
      </c>
      <c r="H45" s="172"/>
      <c r="I45" s="172"/>
      <c r="J45" s="172"/>
    </row>
    <row r="46" ht="12.75">
      <c r="G46" s="124">
        <f>+CBS!F28+CBS!F29-G45</f>
        <v>0</v>
      </c>
    </row>
    <row r="47" ht="12.75">
      <c r="G47" s="124"/>
    </row>
    <row r="48" ht="12.75">
      <c r="G48" s="124"/>
    </row>
    <row r="49" ht="12.75">
      <c r="G49" s="124"/>
    </row>
    <row r="50" spans="1:8" ht="12.75">
      <c r="A50" s="249" t="s">
        <v>124</v>
      </c>
      <c r="B50" s="249"/>
      <c r="C50" s="249"/>
      <c r="D50" s="249"/>
      <c r="E50" s="249"/>
      <c r="F50" s="249"/>
      <c r="G50" s="249"/>
      <c r="H50" s="177"/>
    </row>
    <row r="51" spans="1:8" ht="12.75">
      <c r="A51" s="249"/>
      <c r="B51" s="249"/>
      <c r="C51" s="249"/>
      <c r="D51" s="249"/>
      <c r="E51" s="249"/>
      <c r="F51" s="249"/>
      <c r="G51" s="249"/>
      <c r="H51" s="177"/>
    </row>
    <row r="52" spans="1:12" ht="12.75" customHeight="1">
      <c r="A52" s="302" t="s">
        <v>110</v>
      </c>
      <c r="B52" s="302"/>
      <c r="C52" s="302"/>
      <c r="D52" s="302"/>
      <c r="E52" s="302"/>
      <c r="F52" s="302"/>
      <c r="G52" s="302"/>
      <c r="H52" s="302"/>
      <c r="I52" s="302"/>
      <c r="J52" s="302"/>
      <c r="K52" s="302"/>
      <c r="L52" s="302"/>
    </row>
    <row r="53" spans="1:12" ht="12.75">
      <c r="A53" s="302"/>
      <c r="B53" s="302"/>
      <c r="C53" s="302"/>
      <c r="D53" s="302"/>
      <c r="E53" s="302"/>
      <c r="F53" s="302"/>
      <c r="G53" s="302"/>
      <c r="H53" s="302"/>
      <c r="I53" s="302"/>
      <c r="J53" s="302"/>
      <c r="K53" s="302"/>
      <c r="L53" s="302"/>
    </row>
    <row r="54" spans="1:12" ht="12.75">
      <c r="A54" s="302"/>
      <c r="B54" s="302"/>
      <c r="C54" s="302"/>
      <c r="D54" s="302"/>
      <c r="E54" s="302"/>
      <c r="F54" s="302"/>
      <c r="G54" s="302"/>
      <c r="H54" s="302"/>
      <c r="I54" s="302"/>
      <c r="J54" s="302"/>
      <c r="K54" s="302"/>
      <c r="L54" s="302"/>
    </row>
  </sheetData>
  <mergeCells count="5">
    <mergeCell ref="A8:G8"/>
    <mergeCell ref="A9:G9"/>
    <mergeCell ref="A10:G10"/>
    <mergeCell ref="A52:L54"/>
    <mergeCell ref="A50:G51"/>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U521"/>
  <sheetViews>
    <sheetView showGridLines="0" view="pageBreakPreview" zoomScaleSheetLayoutView="100" workbookViewId="0" topLeftCell="A1">
      <selection activeCell="A1" sqref="A1"/>
    </sheetView>
  </sheetViews>
  <sheetFormatPr defaultColWidth="9.140625" defaultRowHeight="12.75"/>
  <cols>
    <col min="1" max="1" width="5.140625" style="35" customWidth="1"/>
    <col min="2" max="2" width="3.421875" style="35" customWidth="1"/>
    <col min="3" max="3" width="9.140625" style="35" customWidth="1"/>
    <col min="4" max="4" width="10.7109375" style="35" customWidth="1"/>
    <col min="5" max="5" width="10.57421875" style="35" customWidth="1"/>
    <col min="6" max="6" width="1.57421875" style="35" customWidth="1"/>
    <col min="7" max="7" width="4.421875" style="127" customWidth="1"/>
    <col min="8" max="8" width="0.2890625" style="35" hidden="1" customWidth="1"/>
    <col min="9" max="9" width="11.00390625" style="35" customWidth="1"/>
    <col min="10" max="10" width="2.8515625" style="35" customWidth="1"/>
    <col min="11" max="11" width="10.57421875" style="35" customWidth="1"/>
    <col min="12" max="12" width="1.1484375" style="35" customWidth="1"/>
    <col min="13" max="13" width="11.421875" style="35" customWidth="1"/>
    <col min="14" max="14" width="0.9921875" style="35" customWidth="1"/>
    <col min="15" max="15" width="13.57421875" style="35" customWidth="1"/>
    <col min="16" max="16" width="14.00390625" style="35" hidden="1" customWidth="1"/>
    <col min="17" max="16384" width="9.140625" style="35" customWidth="1"/>
  </cols>
  <sheetData>
    <row r="1" ht="12.75">
      <c r="A1" s="35" t="str">
        <f>CCF!A1</f>
        <v>Company No. : 647125-P</v>
      </c>
    </row>
    <row r="3" ht="12.75">
      <c r="A3" s="35" t="str">
        <f>CCF!A3</f>
        <v>MMS Ventures Berhad</v>
      </c>
    </row>
    <row r="4" spans="1:15" ht="12.75">
      <c r="A4" s="63" t="str">
        <f>CCF!A4</f>
        <v>(Incorporated in Malaysia)</v>
      </c>
      <c r="B4" s="63"/>
      <c r="C4" s="63"/>
      <c r="D4" s="63"/>
      <c r="E4" s="63"/>
      <c r="F4" s="63"/>
      <c r="G4" s="128"/>
      <c r="H4" s="63"/>
      <c r="I4" s="63"/>
      <c r="J4" s="63"/>
      <c r="K4" s="63"/>
      <c r="L4" s="63"/>
      <c r="M4" s="63"/>
      <c r="N4" s="63"/>
      <c r="O4" s="63"/>
    </row>
    <row r="7" ht="12.75">
      <c r="A7" s="115" t="s">
        <v>158</v>
      </c>
    </row>
    <row r="9" spans="1:2" ht="12.75">
      <c r="A9" s="64" t="s">
        <v>163</v>
      </c>
      <c r="B9" s="64"/>
    </row>
    <row r="11" spans="1:2" ht="12.75">
      <c r="A11" s="64" t="s">
        <v>54</v>
      </c>
      <c r="B11" s="64" t="s">
        <v>192</v>
      </c>
    </row>
    <row r="13" spans="2:15" ht="12.75" customHeight="1">
      <c r="B13" s="330" t="s">
        <v>212</v>
      </c>
      <c r="C13" s="330"/>
      <c r="D13" s="330"/>
      <c r="E13" s="330"/>
      <c r="F13" s="330"/>
      <c r="G13" s="330"/>
      <c r="H13" s="330"/>
      <c r="I13" s="330"/>
      <c r="J13" s="330"/>
      <c r="K13" s="330"/>
      <c r="L13" s="330"/>
      <c r="M13" s="330"/>
      <c r="N13" s="330"/>
      <c r="O13" s="330"/>
    </row>
    <row r="14" spans="2:15" ht="12.75">
      <c r="B14" s="330"/>
      <c r="C14" s="330"/>
      <c r="D14" s="330"/>
      <c r="E14" s="330"/>
      <c r="F14" s="330"/>
      <c r="G14" s="330"/>
      <c r="H14" s="330"/>
      <c r="I14" s="330"/>
      <c r="J14" s="330"/>
      <c r="K14" s="330"/>
      <c r="L14" s="330"/>
      <c r="M14" s="330"/>
      <c r="N14" s="330"/>
      <c r="O14" s="330"/>
    </row>
    <row r="15" spans="2:15" ht="12.75">
      <c r="B15" s="249"/>
      <c r="C15" s="249"/>
      <c r="D15" s="249"/>
      <c r="E15" s="249"/>
      <c r="F15" s="249"/>
      <c r="G15" s="249"/>
      <c r="H15" s="249"/>
      <c r="I15" s="249"/>
      <c r="J15" s="249"/>
      <c r="K15" s="249"/>
      <c r="L15" s="249"/>
      <c r="M15" s="249"/>
      <c r="N15" s="249"/>
      <c r="O15" s="249"/>
    </row>
    <row r="16" spans="2:15" ht="6.75" customHeight="1">
      <c r="B16" s="88"/>
      <c r="C16" s="88"/>
      <c r="D16" s="88"/>
      <c r="E16" s="88"/>
      <c r="F16" s="88"/>
      <c r="G16" s="88"/>
      <c r="H16" s="88"/>
      <c r="I16" s="88"/>
      <c r="J16" s="88"/>
      <c r="K16" s="88"/>
      <c r="L16" s="88"/>
      <c r="M16" s="88"/>
      <c r="N16" s="88"/>
      <c r="O16" s="88"/>
    </row>
    <row r="17" spans="2:15" ht="12.75" customHeight="1">
      <c r="B17" s="329" t="s">
        <v>55</v>
      </c>
      <c r="C17" s="329"/>
      <c r="D17" s="329"/>
      <c r="E17" s="329"/>
      <c r="F17" s="329"/>
      <c r="G17" s="329"/>
      <c r="H17" s="329"/>
      <c r="I17" s="329"/>
      <c r="J17" s="329"/>
      <c r="K17" s="329"/>
      <c r="L17" s="329"/>
      <c r="M17" s="329"/>
      <c r="N17" s="329"/>
      <c r="O17" s="329"/>
    </row>
    <row r="18" spans="2:15" ht="12.75">
      <c r="B18" s="329"/>
      <c r="C18" s="329"/>
      <c r="D18" s="329"/>
      <c r="E18" s="329"/>
      <c r="F18" s="329"/>
      <c r="G18" s="329"/>
      <c r="H18" s="329"/>
      <c r="I18" s="329"/>
      <c r="J18" s="329"/>
      <c r="K18" s="329"/>
      <c r="L18" s="329"/>
      <c r="M18" s="329"/>
      <c r="N18" s="329"/>
      <c r="O18" s="329"/>
    </row>
    <row r="19" spans="2:15" ht="12.75">
      <c r="B19" s="329"/>
      <c r="C19" s="329"/>
      <c r="D19" s="329"/>
      <c r="E19" s="329"/>
      <c r="F19" s="329"/>
      <c r="G19" s="329"/>
      <c r="H19" s="329"/>
      <c r="I19" s="329"/>
      <c r="J19" s="329"/>
      <c r="K19" s="329"/>
      <c r="L19" s="329"/>
      <c r="M19" s="329"/>
      <c r="N19" s="329"/>
      <c r="O19" s="329"/>
    </row>
    <row r="20" ht="10.5" customHeight="1"/>
    <row r="21" spans="2:15" ht="12.75" customHeight="1">
      <c r="B21" s="324" t="s">
        <v>176</v>
      </c>
      <c r="C21" s="324"/>
      <c r="D21" s="324"/>
      <c r="E21" s="324"/>
      <c r="F21" s="324"/>
      <c r="G21" s="324"/>
      <c r="H21" s="324"/>
      <c r="I21" s="324"/>
      <c r="J21" s="324"/>
      <c r="K21" s="324"/>
      <c r="L21" s="324"/>
      <c r="M21" s="324"/>
      <c r="N21" s="324"/>
      <c r="O21" s="324"/>
    </row>
    <row r="22" spans="2:15" ht="13.5" customHeight="1">
      <c r="B22" s="324"/>
      <c r="C22" s="324"/>
      <c r="D22" s="324"/>
      <c r="E22" s="324"/>
      <c r="F22" s="324"/>
      <c r="G22" s="324"/>
      <c r="H22" s="324"/>
      <c r="I22" s="324"/>
      <c r="J22" s="324"/>
      <c r="K22" s="324"/>
      <c r="L22" s="324"/>
      <c r="M22" s="324"/>
      <c r="N22" s="324"/>
      <c r="O22" s="324"/>
    </row>
    <row r="23" spans="2:15" ht="13.5" customHeight="1">
      <c r="B23" s="62"/>
      <c r="C23" s="62"/>
      <c r="D23" s="62"/>
      <c r="E23" s="62"/>
      <c r="F23" s="62"/>
      <c r="G23" s="62"/>
      <c r="H23" s="62"/>
      <c r="I23" s="62"/>
      <c r="J23" s="62"/>
      <c r="K23" s="62"/>
      <c r="L23" s="62"/>
      <c r="M23" s="62"/>
      <c r="N23" s="62"/>
      <c r="O23" s="62"/>
    </row>
    <row r="24" spans="1:2" ht="12.75">
      <c r="A24" s="64" t="s">
        <v>56</v>
      </c>
      <c r="B24" s="37" t="s">
        <v>57</v>
      </c>
    </row>
    <row r="26" spans="2:15" ht="12.75">
      <c r="B26" s="318" t="s">
        <v>177</v>
      </c>
      <c r="C26" s="318"/>
      <c r="D26" s="318"/>
      <c r="E26" s="318"/>
      <c r="F26" s="318"/>
      <c r="G26" s="318"/>
      <c r="H26" s="318"/>
      <c r="I26" s="318"/>
      <c r="J26" s="318"/>
      <c r="K26" s="318"/>
      <c r="L26" s="318"/>
      <c r="M26" s="318"/>
      <c r="N26" s="318"/>
      <c r="O26" s="318"/>
    </row>
    <row r="27" spans="2:15" ht="12.75">
      <c r="B27" s="318"/>
      <c r="C27" s="318"/>
      <c r="D27" s="318"/>
      <c r="E27" s="318"/>
      <c r="F27" s="318"/>
      <c r="G27" s="318"/>
      <c r="H27" s="318"/>
      <c r="I27" s="318"/>
      <c r="J27" s="318"/>
      <c r="K27" s="318"/>
      <c r="L27" s="318"/>
      <c r="M27" s="318"/>
      <c r="N27" s="318"/>
      <c r="O27" s="318"/>
    </row>
    <row r="29" spans="1:2" ht="12.75">
      <c r="A29" s="64" t="s">
        <v>58</v>
      </c>
      <c r="B29" s="37" t="s">
        <v>61</v>
      </c>
    </row>
    <row r="30" spans="1:2" ht="12.75">
      <c r="A30" s="64"/>
      <c r="B30" s="37"/>
    </row>
    <row r="31" spans="2:15" ht="12.75">
      <c r="B31" s="318" t="s">
        <v>219</v>
      </c>
      <c r="C31" s="318"/>
      <c r="D31" s="318"/>
      <c r="E31" s="318"/>
      <c r="F31" s="318"/>
      <c r="G31" s="318"/>
      <c r="H31" s="318"/>
      <c r="I31" s="318"/>
      <c r="J31" s="318"/>
      <c r="K31" s="318"/>
      <c r="L31" s="318"/>
      <c r="M31" s="318"/>
      <c r="N31" s="318"/>
      <c r="O31" s="318"/>
    </row>
    <row r="32" spans="2:15" ht="12.75">
      <c r="B32" s="318"/>
      <c r="C32" s="318"/>
      <c r="D32" s="318"/>
      <c r="E32" s="318"/>
      <c r="F32" s="318"/>
      <c r="G32" s="318"/>
      <c r="H32" s="318"/>
      <c r="I32" s="318"/>
      <c r="J32" s="318"/>
      <c r="K32" s="318"/>
      <c r="L32" s="318"/>
      <c r="M32" s="318"/>
      <c r="N32" s="318"/>
      <c r="O32" s="318"/>
    </row>
    <row r="33" spans="2:15" ht="12" customHeight="1">
      <c r="B33" s="92"/>
      <c r="C33" s="92"/>
      <c r="D33" s="92"/>
      <c r="E33" s="92"/>
      <c r="F33" s="92"/>
      <c r="G33" s="130"/>
      <c r="H33" s="92"/>
      <c r="I33" s="92"/>
      <c r="J33" s="92"/>
      <c r="K33" s="92"/>
      <c r="L33" s="92"/>
      <c r="M33" s="92"/>
      <c r="N33" s="92"/>
      <c r="O33" s="92"/>
    </row>
    <row r="34" spans="1:15" ht="12.75" customHeight="1">
      <c r="A34" s="64" t="s">
        <v>60</v>
      </c>
      <c r="B34" s="333" t="s">
        <v>122</v>
      </c>
      <c r="C34" s="333"/>
      <c r="D34" s="333"/>
      <c r="E34" s="333"/>
      <c r="F34" s="333"/>
      <c r="G34" s="333"/>
      <c r="H34" s="333"/>
      <c r="I34" s="333"/>
      <c r="J34" s="333"/>
      <c r="K34" s="333"/>
      <c r="L34" s="333"/>
      <c r="M34" s="333"/>
      <c r="N34" s="333"/>
      <c r="O34" s="333"/>
    </row>
    <row r="35" spans="1:15" ht="12.75">
      <c r="A35" s="64"/>
      <c r="B35" s="96"/>
      <c r="C35" s="96"/>
      <c r="D35" s="96"/>
      <c r="E35" s="96"/>
      <c r="F35" s="96"/>
      <c r="G35" s="131"/>
      <c r="H35" s="96"/>
      <c r="I35" s="96"/>
      <c r="J35" s="96"/>
      <c r="K35" s="96"/>
      <c r="L35" s="96"/>
      <c r="M35" s="96"/>
      <c r="N35" s="96"/>
      <c r="O35" s="96"/>
    </row>
    <row r="36" spans="2:15" ht="12.75">
      <c r="B36" s="314" t="s">
        <v>126</v>
      </c>
      <c r="C36" s="314"/>
      <c r="D36" s="314"/>
      <c r="E36" s="314"/>
      <c r="F36" s="314"/>
      <c r="G36" s="314"/>
      <c r="H36" s="314"/>
      <c r="I36" s="314"/>
      <c r="J36" s="314"/>
      <c r="K36" s="314"/>
      <c r="L36" s="314"/>
      <c r="M36" s="314"/>
      <c r="N36" s="314"/>
      <c r="O36" s="314"/>
    </row>
    <row r="38" spans="1:2" ht="12.75">
      <c r="A38" s="64" t="s">
        <v>62</v>
      </c>
      <c r="B38" s="37" t="s">
        <v>68</v>
      </c>
    </row>
    <row r="40" spans="2:15" ht="12.75">
      <c r="B40" s="318" t="s">
        <v>220</v>
      </c>
      <c r="C40" s="318"/>
      <c r="D40" s="318"/>
      <c r="E40" s="318"/>
      <c r="F40" s="318"/>
      <c r="G40" s="318"/>
      <c r="H40" s="318"/>
      <c r="I40" s="318"/>
      <c r="J40" s="318"/>
      <c r="K40" s="318"/>
      <c r="L40" s="318"/>
      <c r="M40" s="318"/>
      <c r="N40" s="318"/>
      <c r="O40" s="318"/>
    </row>
    <row r="41" spans="2:15" ht="12.75">
      <c r="B41" s="318"/>
      <c r="C41" s="318"/>
      <c r="D41" s="318"/>
      <c r="E41" s="318"/>
      <c r="F41" s="318"/>
      <c r="G41" s="318"/>
      <c r="H41" s="318"/>
      <c r="I41" s="318"/>
      <c r="J41" s="318"/>
      <c r="K41" s="318"/>
      <c r="L41" s="318"/>
      <c r="M41" s="318"/>
      <c r="N41" s="318"/>
      <c r="O41" s="318"/>
    </row>
    <row r="42" spans="2:15" ht="12.75" hidden="1">
      <c r="B42" s="88"/>
      <c r="C42" s="88"/>
      <c r="D42" s="88"/>
      <c r="E42" s="88"/>
      <c r="F42" s="88"/>
      <c r="G42" s="132"/>
      <c r="H42" s="88"/>
      <c r="I42" s="88"/>
      <c r="J42" s="88"/>
      <c r="K42" s="88"/>
      <c r="L42" s="88"/>
      <c r="M42" s="88"/>
      <c r="N42" s="88"/>
      <c r="O42" s="88"/>
    </row>
    <row r="44" spans="1:2" ht="12.75">
      <c r="A44" s="64" t="s">
        <v>64</v>
      </c>
      <c r="B44" s="38" t="s">
        <v>70</v>
      </c>
    </row>
    <row r="45" spans="1:2" ht="12.75">
      <c r="A45" s="64"/>
      <c r="B45" s="38"/>
    </row>
    <row r="46" spans="2:15" ht="12.75">
      <c r="B46" s="331" t="s">
        <v>120</v>
      </c>
      <c r="C46" s="331"/>
      <c r="D46" s="331"/>
      <c r="E46" s="331"/>
      <c r="F46" s="331"/>
      <c r="G46" s="331"/>
      <c r="H46" s="331"/>
      <c r="I46" s="331"/>
      <c r="J46" s="331"/>
      <c r="K46" s="331"/>
      <c r="L46" s="331"/>
      <c r="M46" s="331"/>
      <c r="N46" s="331"/>
      <c r="O46" s="331"/>
    </row>
    <row r="48" ht="12.75" hidden="1"/>
    <row r="49" ht="12.75" hidden="1"/>
    <row r="50" ht="12.75" hidden="1"/>
    <row r="51" ht="12.75" hidden="1"/>
    <row r="52" ht="12.75" hidden="1"/>
    <row r="53" ht="12.75" hidden="1"/>
    <row r="54" ht="12.75" hidden="1"/>
    <row r="55" ht="12.75" hidden="1"/>
    <row r="56" ht="0.75" customHeight="1"/>
    <row r="57" spans="1:2" ht="12.75">
      <c r="A57" s="64" t="s">
        <v>66</v>
      </c>
      <c r="B57" s="37" t="s">
        <v>59</v>
      </c>
    </row>
    <row r="58" spans="1:2" ht="12.75">
      <c r="A58" s="64"/>
      <c r="B58" s="37"/>
    </row>
    <row r="59" spans="2:15" ht="12.75">
      <c r="B59" s="249" t="s">
        <v>107</v>
      </c>
      <c r="C59" s="249"/>
      <c r="D59" s="249"/>
      <c r="E59" s="249"/>
      <c r="F59" s="249"/>
      <c r="G59" s="249"/>
      <c r="H59" s="249"/>
      <c r="I59" s="249"/>
      <c r="J59" s="249"/>
      <c r="K59" s="249"/>
      <c r="L59" s="249"/>
      <c r="M59" s="249"/>
      <c r="N59" s="249"/>
      <c r="O59" s="249"/>
    </row>
    <row r="60" spans="2:15" ht="12.75">
      <c r="B60" s="249"/>
      <c r="C60" s="249"/>
      <c r="D60" s="249"/>
      <c r="E60" s="249"/>
      <c r="F60" s="249"/>
      <c r="G60" s="249"/>
      <c r="H60" s="249"/>
      <c r="I60" s="249"/>
      <c r="J60" s="249"/>
      <c r="K60" s="249"/>
      <c r="L60" s="249"/>
      <c r="M60" s="249"/>
      <c r="N60" s="249"/>
      <c r="O60" s="249"/>
    </row>
    <row r="61" spans="2:15" ht="12.75">
      <c r="B61" s="88"/>
      <c r="C61" s="88"/>
      <c r="D61" s="88"/>
      <c r="E61" s="88"/>
      <c r="F61" s="88"/>
      <c r="G61" s="132"/>
      <c r="H61" s="88"/>
      <c r="I61" s="88"/>
      <c r="J61" s="88"/>
      <c r="K61" s="88"/>
      <c r="L61" s="88"/>
      <c r="M61" s="88"/>
      <c r="N61" s="88"/>
      <c r="O61" s="88"/>
    </row>
    <row r="62" spans="1:15" ht="12.75">
      <c r="A62" s="64" t="s">
        <v>159</v>
      </c>
      <c r="B62" s="37" t="s">
        <v>65</v>
      </c>
      <c r="C62" s="88"/>
      <c r="D62" s="88"/>
      <c r="E62" s="88"/>
      <c r="F62" s="88"/>
      <c r="G62" s="132"/>
      <c r="H62" s="88"/>
      <c r="I62" s="88"/>
      <c r="J62" s="88"/>
      <c r="K62" s="88"/>
      <c r="L62" s="88"/>
      <c r="M62" s="88"/>
      <c r="N62" s="88"/>
      <c r="O62" s="88"/>
    </row>
    <row r="63" spans="1:15" ht="12.75">
      <c r="A63" s="64"/>
      <c r="B63" s="37"/>
      <c r="C63" s="88"/>
      <c r="D63" s="88"/>
      <c r="E63" s="88"/>
      <c r="F63" s="88"/>
      <c r="G63" s="132"/>
      <c r="H63" s="88"/>
      <c r="I63" s="88"/>
      <c r="J63" s="88"/>
      <c r="K63" s="88"/>
      <c r="L63" s="88"/>
      <c r="M63" s="88"/>
      <c r="N63" s="88"/>
      <c r="O63" s="88"/>
    </row>
    <row r="64" spans="2:15" ht="12.75">
      <c r="B64" s="324" t="s">
        <v>178</v>
      </c>
      <c r="C64" s="324"/>
      <c r="D64" s="324"/>
      <c r="E64" s="324"/>
      <c r="F64" s="324"/>
      <c r="G64" s="324"/>
      <c r="H64" s="324"/>
      <c r="I64" s="324"/>
      <c r="J64" s="324"/>
      <c r="K64" s="324"/>
      <c r="L64" s="324"/>
      <c r="M64" s="324"/>
      <c r="N64" s="324"/>
      <c r="O64" s="324"/>
    </row>
    <row r="65" spans="2:15" ht="12.75">
      <c r="B65" s="324"/>
      <c r="C65" s="324"/>
      <c r="D65" s="324"/>
      <c r="E65" s="324"/>
      <c r="F65" s="324"/>
      <c r="G65" s="324"/>
      <c r="H65" s="324"/>
      <c r="I65" s="324"/>
      <c r="J65" s="324"/>
      <c r="K65" s="324"/>
      <c r="L65" s="324"/>
      <c r="M65" s="324"/>
      <c r="N65" s="324"/>
      <c r="O65" s="324"/>
    </row>
    <row r="66" spans="2:15" ht="14.25" customHeight="1">
      <c r="B66" s="324"/>
      <c r="C66" s="324"/>
      <c r="D66" s="324"/>
      <c r="E66" s="324"/>
      <c r="F66" s="324"/>
      <c r="G66" s="324"/>
      <c r="H66" s="324"/>
      <c r="I66" s="324"/>
      <c r="J66" s="324"/>
      <c r="K66" s="324"/>
      <c r="L66" s="324"/>
      <c r="M66" s="324"/>
      <c r="N66" s="324"/>
      <c r="O66" s="324"/>
    </row>
    <row r="67" spans="2:15" ht="14.25" customHeight="1">
      <c r="B67" s="324"/>
      <c r="C67" s="324"/>
      <c r="D67" s="324"/>
      <c r="E67" s="324"/>
      <c r="F67" s="324"/>
      <c r="G67" s="324"/>
      <c r="H67" s="324"/>
      <c r="I67" s="324"/>
      <c r="J67" s="324"/>
      <c r="K67" s="324"/>
      <c r="L67" s="324"/>
      <c r="M67" s="324"/>
      <c r="N67" s="324"/>
      <c r="O67" s="324"/>
    </row>
    <row r="68" spans="1:15" ht="12" customHeight="1">
      <c r="A68" s="64" t="s">
        <v>160</v>
      </c>
      <c r="B68" s="38" t="s">
        <v>72</v>
      </c>
      <c r="C68" s="65"/>
      <c r="D68" s="65"/>
      <c r="E68" s="65"/>
      <c r="F68" s="65"/>
      <c r="G68" s="133"/>
      <c r="H68" s="65"/>
      <c r="I68" s="65"/>
      <c r="J68" s="65"/>
      <c r="K68" s="65"/>
      <c r="L68" s="65"/>
      <c r="M68" s="65"/>
      <c r="N68" s="65"/>
      <c r="O68" s="65"/>
    </row>
    <row r="69" spans="1:15" ht="12" customHeight="1">
      <c r="A69" s="64"/>
      <c r="B69" s="38"/>
      <c r="C69" s="65"/>
      <c r="D69" s="65"/>
      <c r="E69" s="65"/>
      <c r="F69" s="65"/>
      <c r="G69" s="133"/>
      <c r="H69" s="65"/>
      <c r="I69" s="65"/>
      <c r="J69" s="65"/>
      <c r="K69" s="65"/>
      <c r="L69" s="65"/>
      <c r="M69" s="65"/>
      <c r="N69" s="65"/>
      <c r="O69" s="65"/>
    </row>
    <row r="70" spans="2:15" ht="12" customHeight="1">
      <c r="B70" s="330" t="s">
        <v>237</v>
      </c>
      <c r="C70" s="330"/>
      <c r="D70" s="330"/>
      <c r="E70" s="330"/>
      <c r="F70" s="330"/>
      <c r="G70" s="330"/>
      <c r="H70" s="330"/>
      <c r="I70" s="330"/>
      <c r="J70" s="330"/>
      <c r="K70" s="330"/>
      <c r="L70" s="330"/>
      <c r="M70" s="330"/>
      <c r="N70" s="330"/>
      <c r="O70" s="330"/>
    </row>
    <row r="71" spans="2:15" ht="12" customHeight="1">
      <c r="B71" s="330"/>
      <c r="C71" s="330"/>
      <c r="D71" s="330"/>
      <c r="E71" s="330"/>
      <c r="F71" s="330"/>
      <c r="G71" s="330"/>
      <c r="H71" s="330"/>
      <c r="I71" s="330"/>
      <c r="J71" s="330"/>
      <c r="K71" s="330"/>
      <c r="L71" s="330"/>
      <c r="M71" s="330"/>
      <c r="N71" s="330"/>
      <c r="O71" s="330"/>
    </row>
    <row r="72" spans="2:15" ht="12" customHeight="1">
      <c r="B72" s="249"/>
      <c r="C72" s="249"/>
      <c r="D72" s="249"/>
      <c r="E72" s="249"/>
      <c r="F72" s="249"/>
      <c r="G72" s="249"/>
      <c r="H72" s="249"/>
      <c r="I72" s="249"/>
      <c r="J72" s="249"/>
      <c r="K72" s="249"/>
      <c r="L72" s="249"/>
      <c r="M72" s="249"/>
      <c r="N72" s="249"/>
      <c r="O72" s="249"/>
    </row>
    <row r="73" spans="2:15" ht="15.75" customHeight="1">
      <c r="B73" s="249"/>
      <c r="C73" s="249"/>
      <c r="D73" s="249"/>
      <c r="E73" s="249"/>
      <c r="F73" s="249"/>
      <c r="G73" s="249"/>
      <c r="H73" s="249"/>
      <c r="I73" s="249"/>
      <c r="J73" s="249"/>
      <c r="K73" s="249"/>
      <c r="L73" s="249"/>
      <c r="M73" s="249"/>
      <c r="N73" s="249"/>
      <c r="O73" s="249"/>
    </row>
    <row r="74" spans="2:15" ht="11.25" customHeight="1">
      <c r="B74" s="88"/>
      <c r="C74" s="88"/>
      <c r="D74" s="88"/>
      <c r="E74" s="88"/>
      <c r="F74" s="88"/>
      <c r="G74" s="132"/>
      <c r="H74" s="88"/>
      <c r="I74" s="88"/>
      <c r="J74" s="88"/>
      <c r="K74" s="88"/>
      <c r="L74" s="88"/>
      <c r="M74" s="88"/>
      <c r="N74" s="88"/>
      <c r="O74" s="88"/>
    </row>
    <row r="75" spans="1:15" ht="16.5" customHeight="1">
      <c r="A75" s="64" t="s">
        <v>69</v>
      </c>
      <c r="B75" s="37" t="s">
        <v>67</v>
      </c>
      <c r="C75" s="65"/>
      <c r="D75" s="65"/>
      <c r="E75" s="65"/>
      <c r="F75" s="65"/>
      <c r="G75" s="133"/>
      <c r="H75" s="65"/>
      <c r="I75" s="65"/>
      <c r="J75" s="65"/>
      <c r="K75" s="65"/>
      <c r="L75" s="65"/>
      <c r="M75" s="65"/>
      <c r="N75" s="65"/>
      <c r="O75" s="65"/>
    </row>
    <row r="76" spans="1:15" ht="12.75" customHeight="1">
      <c r="A76" s="64"/>
      <c r="B76" s="37"/>
      <c r="C76" s="65"/>
      <c r="D76" s="65"/>
      <c r="E76" s="65"/>
      <c r="F76" s="65"/>
      <c r="G76" s="133"/>
      <c r="H76" s="65"/>
      <c r="I76" s="65"/>
      <c r="J76" s="65"/>
      <c r="K76" s="65"/>
      <c r="L76" s="65"/>
      <c r="M76" s="65"/>
      <c r="N76" s="65"/>
      <c r="O76" s="65"/>
    </row>
    <row r="77" spans="2:15" ht="12.75" customHeight="1">
      <c r="B77" s="246" t="s">
        <v>130</v>
      </c>
      <c r="C77" s="250"/>
      <c r="D77" s="250"/>
      <c r="E77" s="250"/>
      <c r="F77" s="250"/>
      <c r="G77" s="250"/>
      <c r="H77" s="250"/>
      <c r="I77" s="250"/>
      <c r="J77" s="250"/>
      <c r="K77" s="250"/>
      <c r="L77" s="250"/>
      <c r="M77" s="250"/>
      <c r="N77" s="250"/>
      <c r="O77" s="250"/>
    </row>
    <row r="78" spans="2:15" ht="12.75" customHeight="1">
      <c r="B78" s="106"/>
      <c r="C78" s="103"/>
      <c r="D78" s="103"/>
      <c r="E78" s="103"/>
      <c r="F78" s="103"/>
      <c r="G78" s="134"/>
      <c r="H78" s="103"/>
      <c r="I78" s="103"/>
      <c r="J78" s="103"/>
      <c r="K78" s="103"/>
      <c r="L78" s="103"/>
      <c r="M78" s="103"/>
      <c r="N78" s="103"/>
      <c r="O78" s="103"/>
    </row>
    <row r="79" spans="1:2" ht="12.75">
      <c r="A79" s="64" t="s">
        <v>161</v>
      </c>
      <c r="B79" s="37" t="s">
        <v>63</v>
      </c>
    </row>
    <row r="81" spans="2:15" ht="12.75">
      <c r="B81" s="314" t="s">
        <v>189</v>
      </c>
      <c r="C81" s="314"/>
      <c r="D81" s="314"/>
      <c r="E81" s="314"/>
      <c r="F81" s="314"/>
      <c r="G81" s="314"/>
      <c r="H81" s="314"/>
      <c r="I81" s="314"/>
      <c r="J81" s="314"/>
      <c r="K81" s="314"/>
      <c r="L81" s="314"/>
      <c r="M81" s="314"/>
      <c r="N81" s="314"/>
      <c r="O81" s="314"/>
    </row>
    <row r="82" spans="2:15" ht="12.75">
      <c r="B82" s="314"/>
      <c r="C82" s="314"/>
      <c r="D82" s="314"/>
      <c r="E82" s="314"/>
      <c r="F82" s="314"/>
      <c r="G82" s="314"/>
      <c r="H82" s="314"/>
      <c r="I82" s="314"/>
      <c r="J82" s="314"/>
      <c r="K82" s="314"/>
      <c r="L82" s="314"/>
      <c r="M82" s="314"/>
      <c r="N82" s="314"/>
      <c r="O82" s="314"/>
    </row>
    <row r="83" spans="1:6" ht="12.75">
      <c r="A83" s="64" t="s">
        <v>71</v>
      </c>
      <c r="B83" s="40" t="s">
        <v>179</v>
      </c>
      <c r="C83" s="126"/>
      <c r="D83" s="126"/>
      <c r="E83" s="126"/>
      <c r="F83" s="126"/>
    </row>
    <row r="84" ht="10.5" customHeight="1"/>
    <row r="85" spans="2:15" ht="12.75" customHeight="1">
      <c r="B85" s="324" t="s">
        <v>190</v>
      </c>
      <c r="C85" s="324"/>
      <c r="D85" s="324"/>
      <c r="E85" s="324"/>
      <c r="F85" s="324"/>
      <c r="G85" s="324"/>
      <c r="H85" s="324"/>
      <c r="I85" s="324"/>
      <c r="J85" s="324"/>
      <c r="K85" s="324"/>
      <c r="L85" s="324"/>
      <c r="M85" s="324"/>
      <c r="N85" s="324"/>
      <c r="O85" s="324"/>
    </row>
    <row r="86" spans="2:15" ht="12.75" customHeight="1">
      <c r="B86" s="324"/>
      <c r="C86" s="324"/>
      <c r="D86" s="324"/>
      <c r="E86" s="324"/>
      <c r="F86" s="324"/>
      <c r="G86" s="324"/>
      <c r="H86" s="324"/>
      <c r="I86" s="324"/>
      <c r="J86" s="324"/>
      <c r="K86" s="324"/>
      <c r="L86" s="324"/>
      <c r="M86" s="324"/>
      <c r="N86" s="324"/>
      <c r="O86" s="324"/>
    </row>
    <row r="87" spans="2:15" ht="12.75" customHeight="1">
      <c r="B87" s="62"/>
      <c r="C87" s="62"/>
      <c r="D87" s="62"/>
      <c r="E87" s="62"/>
      <c r="F87" s="62"/>
      <c r="G87" s="129"/>
      <c r="H87" s="62"/>
      <c r="I87" s="62"/>
      <c r="J87" s="62"/>
      <c r="K87" s="62"/>
      <c r="L87" s="62"/>
      <c r="M87" s="62"/>
      <c r="N87" s="62"/>
      <c r="O87" s="62"/>
    </row>
    <row r="88" spans="1:2" ht="12.75">
      <c r="A88" s="64" t="s">
        <v>73</v>
      </c>
      <c r="B88" s="38" t="s">
        <v>74</v>
      </c>
    </row>
    <row r="89" ht="10.5" customHeight="1"/>
    <row r="90" spans="2:15" ht="12.75" customHeight="1">
      <c r="B90" s="324" t="s">
        <v>221</v>
      </c>
      <c r="C90" s="324"/>
      <c r="D90" s="324"/>
      <c r="E90" s="324"/>
      <c r="F90" s="324"/>
      <c r="G90" s="324"/>
      <c r="H90" s="324"/>
      <c r="I90" s="324"/>
      <c r="J90" s="324"/>
      <c r="K90" s="324"/>
      <c r="L90" s="324"/>
      <c r="M90" s="324"/>
      <c r="N90" s="324"/>
      <c r="O90" s="324"/>
    </row>
    <row r="91" spans="2:15" ht="12.75" customHeight="1">
      <c r="B91" s="324"/>
      <c r="C91" s="324"/>
      <c r="D91" s="324"/>
      <c r="E91" s="324"/>
      <c r="F91" s="324"/>
      <c r="G91" s="324"/>
      <c r="H91" s="324"/>
      <c r="I91" s="324"/>
      <c r="J91" s="324"/>
      <c r="K91" s="324"/>
      <c r="L91" s="324"/>
      <c r="M91" s="324"/>
      <c r="N91" s="324"/>
      <c r="O91" s="324"/>
    </row>
    <row r="92" spans="2:15" ht="12.75" customHeight="1">
      <c r="B92" s="324"/>
      <c r="C92" s="324"/>
      <c r="D92" s="324"/>
      <c r="E92" s="324"/>
      <c r="F92" s="324"/>
      <c r="G92" s="324"/>
      <c r="H92" s="324"/>
      <c r="I92" s="324"/>
      <c r="J92" s="324"/>
      <c r="K92" s="324"/>
      <c r="L92" s="324"/>
      <c r="M92" s="324"/>
      <c r="N92" s="324"/>
      <c r="O92" s="324"/>
    </row>
    <row r="93" ht="12.75" hidden="1"/>
    <row r="95" spans="1:2" ht="12.75">
      <c r="A95" s="64" t="s">
        <v>75</v>
      </c>
      <c r="B95" s="38" t="s">
        <v>76</v>
      </c>
    </row>
    <row r="96" ht="13.5" customHeight="1"/>
    <row r="97" spans="2:15" ht="13.5" customHeight="1">
      <c r="B97" s="328" t="s">
        <v>227</v>
      </c>
      <c r="C97" s="328"/>
      <c r="D97" s="328"/>
      <c r="E97" s="328"/>
      <c r="F97" s="328"/>
      <c r="G97" s="328"/>
      <c r="H97" s="328"/>
      <c r="I97" s="328"/>
      <c r="J97" s="328"/>
      <c r="K97" s="328"/>
      <c r="L97" s="328"/>
      <c r="M97" s="328"/>
      <c r="N97" s="328"/>
      <c r="O97" s="328"/>
    </row>
    <row r="98" spans="2:15" ht="13.5" customHeight="1">
      <c r="B98" s="328"/>
      <c r="C98" s="328"/>
      <c r="D98" s="328"/>
      <c r="E98" s="328"/>
      <c r="F98" s="328"/>
      <c r="G98" s="328"/>
      <c r="H98" s="328"/>
      <c r="I98" s="328"/>
      <c r="J98" s="328"/>
      <c r="K98" s="328"/>
      <c r="L98" s="328"/>
      <c r="M98" s="328"/>
      <c r="N98" s="328"/>
      <c r="O98" s="328"/>
    </row>
    <row r="100" spans="1:15" ht="12.75">
      <c r="A100" s="67" t="s">
        <v>180</v>
      </c>
      <c r="B100" s="38" t="s">
        <v>101</v>
      </c>
      <c r="O100" s="100" t="s">
        <v>45</v>
      </c>
    </row>
    <row r="101" ht="12.75">
      <c r="O101" s="76" t="s">
        <v>214</v>
      </c>
    </row>
    <row r="102" ht="13.5">
      <c r="O102" s="101" t="s">
        <v>10</v>
      </c>
    </row>
    <row r="103" ht="12.75">
      <c r="O103" s="76"/>
    </row>
    <row r="104" spans="2:15" ht="12.75">
      <c r="B104" s="35" t="s">
        <v>0</v>
      </c>
      <c r="O104" s="91">
        <f>CBS!F28</f>
        <v>7085574</v>
      </c>
    </row>
    <row r="105" spans="2:15" ht="12.75">
      <c r="B105" s="35" t="s">
        <v>16</v>
      </c>
      <c r="O105" s="91">
        <f>CBS!F29</f>
        <v>4637407</v>
      </c>
    </row>
    <row r="106" ht="1.5" customHeight="1"/>
    <row r="107" ht="13.5" thickBot="1">
      <c r="O107" s="44">
        <f>SUM(O104:O106)</f>
        <v>11722981</v>
      </c>
    </row>
    <row r="108" ht="12.75">
      <c r="O108" s="75"/>
    </row>
    <row r="109" spans="2:15" ht="12.75">
      <c r="B109" s="249"/>
      <c r="C109" s="249"/>
      <c r="D109" s="249"/>
      <c r="E109" s="249"/>
      <c r="F109" s="249"/>
      <c r="G109" s="249"/>
      <c r="H109" s="249"/>
      <c r="I109" s="249"/>
      <c r="J109" s="249"/>
      <c r="K109" s="249"/>
      <c r="L109" s="249"/>
      <c r="M109" s="249"/>
      <c r="N109" s="249"/>
      <c r="O109" s="249"/>
    </row>
    <row r="110" spans="2:15" ht="12.75">
      <c r="B110" s="249"/>
      <c r="C110" s="249"/>
      <c r="D110" s="249"/>
      <c r="E110" s="249"/>
      <c r="F110" s="249"/>
      <c r="G110" s="249"/>
      <c r="H110" s="249"/>
      <c r="I110" s="249"/>
      <c r="J110" s="249"/>
      <c r="K110" s="249"/>
      <c r="L110" s="249"/>
      <c r="M110" s="249"/>
      <c r="N110" s="249"/>
      <c r="O110" s="249"/>
    </row>
    <row r="111" spans="2:15" ht="12.75">
      <c r="B111" s="249"/>
      <c r="C111" s="249"/>
      <c r="D111" s="249"/>
      <c r="E111" s="249"/>
      <c r="F111" s="249"/>
      <c r="G111" s="249"/>
      <c r="H111" s="249"/>
      <c r="I111" s="249"/>
      <c r="J111" s="249"/>
      <c r="K111" s="249"/>
      <c r="L111" s="249"/>
      <c r="M111" s="249"/>
      <c r="N111" s="249"/>
      <c r="O111" s="249"/>
    </row>
    <row r="112" spans="2:15" ht="12.75">
      <c r="B112" s="105"/>
      <c r="C112" s="105"/>
      <c r="D112" s="105"/>
      <c r="E112" s="105"/>
      <c r="F112" s="105"/>
      <c r="G112" s="135"/>
      <c r="H112" s="105"/>
      <c r="I112" s="105"/>
      <c r="J112" s="105"/>
      <c r="K112" s="105"/>
      <c r="L112" s="105"/>
      <c r="M112" s="105"/>
      <c r="N112" s="105"/>
      <c r="O112" s="105"/>
    </row>
    <row r="113" spans="1:15" ht="16.5" customHeight="1">
      <c r="A113" s="339" t="s">
        <v>222</v>
      </c>
      <c r="B113" s="339"/>
      <c r="C113" s="339"/>
      <c r="D113" s="339"/>
      <c r="E113" s="339"/>
      <c r="F113" s="339"/>
      <c r="G113" s="339"/>
      <c r="H113" s="339"/>
      <c r="I113" s="339"/>
      <c r="J113" s="339"/>
      <c r="K113" s="339"/>
      <c r="L113" s="339"/>
      <c r="M113" s="339"/>
      <c r="N113" s="339"/>
      <c r="O113" s="339"/>
    </row>
    <row r="114" spans="1:15" ht="16.5" customHeight="1">
      <c r="A114" s="339"/>
      <c r="B114" s="339"/>
      <c r="C114" s="339"/>
      <c r="D114" s="339"/>
      <c r="E114" s="339"/>
      <c r="F114" s="339"/>
      <c r="G114" s="339"/>
      <c r="H114" s="339"/>
      <c r="I114" s="339"/>
      <c r="J114" s="339"/>
      <c r="K114" s="339"/>
      <c r="L114" s="339"/>
      <c r="M114" s="339"/>
      <c r="N114" s="339"/>
      <c r="O114" s="339"/>
    </row>
    <row r="115" spans="1:15" ht="16.5" customHeight="1">
      <c r="A115" s="116"/>
      <c r="B115" s="116"/>
      <c r="C115" s="116"/>
      <c r="D115" s="116"/>
      <c r="E115" s="116"/>
      <c r="F115" s="116"/>
      <c r="G115" s="136"/>
      <c r="H115" s="116"/>
      <c r="I115" s="116"/>
      <c r="J115" s="116"/>
      <c r="K115" s="116"/>
      <c r="L115" s="116"/>
      <c r="M115" s="116"/>
      <c r="N115" s="116"/>
      <c r="O115" s="116"/>
    </row>
    <row r="116" spans="1:15" ht="12" customHeight="1">
      <c r="A116" s="64" t="s">
        <v>77</v>
      </c>
      <c r="B116" s="38" t="s">
        <v>78</v>
      </c>
      <c r="C116" s="65"/>
      <c r="D116" s="65"/>
      <c r="E116" s="65"/>
      <c r="F116" s="65"/>
      <c r="G116" s="133"/>
      <c r="H116" s="65"/>
      <c r="I116" s="65"/>
      <c r="J116" s="65"/>
      <c r="K116" s="65"/>
      <c r="L116" s="65"/>
      <c r="M116" s="65"/>
      <c r="N116" s="65"/>
      <c r="O116" s="65"/>
    </row>
    <row r="117" spans="2:15" ht="12" customHeight="1">
      <c r="B117" s="316" t="s">
        <v>223</v>
      </c>
      <c r="C117" s="316"/>
      <c r="D117" s="316"/>
      <c r="E117" s="316"/>
      <c r="F117" s="316"/>
      <c r="G117" s="316"/>
      <c r="H117" s="316"/>
      <c r="I117" s="316"/>
      <c r="J117" s="316"/>
      <c r="K117" s="316"/>
      <c r="L117" s="316"/>
      <c r="M117" s="316"/>
      <c r="N117" s="316"/>
      <c r="O117" s="316"/>
    </row>
    <row r="118" spans="2:15" ht="12" customHeight="1">
      <c r="B118" s="316"/>
      <c r="C118" s="316"/>
      <c r="D118" s="316"/>
      <c r="E118" s="316"/>
      <c r="F118" s="316"/>
      <c r="G118" s="316"/>
      <c r="H118" s="316"/>
      <c r="I118" s="316"/>
      <c r="J118" s="316"/>
      <c r="K118" s="316"/>
      <c r="L118" s="316"/>
      <c r="M118" s="316"/>
      <c r="N118" s="316"/>
      <c r="O118" s="316"/>
    </row>
    <row r="119" spans="2:15" ht="12" customHeight="1">
      <c r="B119" s="316"/>
      <c r="C119" s="316"/>
      <c r="D119" s="316"/>
      <c r="E119" s="316"/>
      <c r="F119" s="316"/>
      <c r="G119" s="316"/>
      <c r="H119" s="316"/>
      <c r="I119" s="316"/>
      <c r="J119" s="316"/>
      <c r="K119" s="316"/>
      <c r="L119" s="316"/>
      <c r="M119" s="316"/>
      <c r="N119" s="316"/>
      <c r="O119" s="316"/>
    </row>
    <row r="120" spans="2:15" ht="12" customHeight="1">
      <c r="B120" s="95"/>
      <c r="C120" s="95"/>
      <c r="D120" s="95"/>
      <c r="E120" s="95"/>
      <c r="F120" s="95"/>
      <c r="G120" s="137"/>
      <c r="H120" s="95"/>
      <c r="I120" s="95"/>
      <c r="J120" s="95"/>
      <c r="K120" s="95"/>
      <c r="L120" s="95"/>
      <c r="M120" s="95"/>
      <c r="N120" s="95"/>
      <c r="O120" s="95"/>
    </row>
    <row r="121" spans="7:15" s="64" customFormat="1" ht="12" customHeight="1">
      <c r="G121" s="239" t="s">
        <v>182</v>
      </c>
      <c r="H121" s="240"/>
      <c r="I121" s="240"/>
      <c r="J121" s="241"/>
      <c r="K121" s="241"/>
      <c r="L121" s="290"/>
      <c r="M121" s="290"/>
      <c r="N121" s="39"/>
      <c r="O121" s="100" t="s">
        <v>183</v>
      </c>
    </row>
    <row r="122" spans="5:15" s="64" customFormat="1" ht="12" customHeight="1">
      <c r="E122" s="141"/>
      <c r="F122" s="141"/>
      <c r="G122" s="141"/>
      <c r="H122" s="39"/>
      <c r="I122" s="39" t="s">
        <v>214</v>
      </c>
      <c r="J122" s="100"/>
      <c r="K122" s="39" t="s">
        <v>191</v>
      </c>
      <c r="L122" s="142"/>
      <c r="M122" s="142" t="s">
        <v>131</v>
      </c>
      <c r="N122" s="100"/>
      <c r="O122" s="100" t="s">
        <v>214</v>
      </c>
    </row>
    <row r="123" spans="5:15" s="64" customFormat="1" ht="12" customHeight="1">
      <c r="E123" s="143"/>
      <c r="F123" s="143"/>
      <c r="G123" s="143"/>
      <c r="H123" s="144"/>
      <c r="I123" s="144" t="s">
        <v>10</v>
      </c>
      <c r="J123" s="145"/>
      <c r="K123" s="144" t="s">
        <v>10</v>
      </c>
      <c r="L123" s="146"/>
      <c r="M123" s="146" t="s">
        <v>132</v>
      </c>
      <c r="N123" s="145"/>
      <c r="O123" s="145" t="s">
        <v>10</v>
      </c>
    </row>
    <row r="124" spans="5:15" ht="12" customHeight="1">
      <c r="E124" s="36"/>
      <c r="F124" s="36"/>
      <c r="G124" s="36"/>
      <c r="J124" s="102"/>
      <c r="L124" s="127"/>
      <c r="M124" s="127"/>
      <c r="N124" s="102"/>
      <c r="O124" s="102"/>
    </row>
    <row r="125" spans="2:15" ht="12" customHeight="1">
      <c r="B125" s="64" t="s">
        <v>28</v>
      </c>
      <c r="E125" s="82"/>
      <c r="F125" s="82"/>
      <c r="G125" s="82"/>
      <c r="H125" s="91"/>
      <c r="I125" s="91">
        <v>5068288</v>
      </c>
      <c r="J125" s="91"/>
      <c r="K125" s="91">
        <v>4928363</v>
      </c>
      <c r="L125" s="147"/>
      <c r="M125" s="147">
        <f>(I125-K125)/K125</f>
        <v>0.02839178039442306</v>
      </c>
      <c r="N125" s="91"/>
      <c r="O125" s="91">
        <v>13217781</v>
      </c>
    </row>
    <row r="126" spans="5:15" ht="12" customHeight="1">
      <c r="E126" s="82"/>
      <c r="F126" s="82"/>
      <c r="G126" s="82"/>
      <c r="H126" s="91"/>
      <c r="I126" s="91"/>
      <c r="J126" s="91"/>
      <c r="K126" s="91"/>
      <c r="L126" s="127"/>
      <c r="M126" s="127"/>
      <c r="N126" s="91"/>
      <c r="O126" s="91"/>
    </row>
    <row r="127" spans="3:15" ht="12" customHeight="1">
      <c r="C127" s="35" t="s">
        <v>17</v>
      </c>
      <c r="D127" s="36"/>
      <c r="E127" s="82"/>
      <c r="F127" s="82"/>
      <c r="G127" s="82"/>
      <c r="H127" s="91"/>
      <c r="I127" s="91">
        <v>-3836589</v>
      </c>
      <c r="J127" s="91"/>
      <c r="K127" s="91">
        <v>-3752128</v>
      </c>
      <c r="L127" s="147"/>
      <c r="M127" s="147">
        <f>(I127-K127)/K127</f>
        <v>0.02251015956811708</v>
      </c>
      <c r="N127" s="91"/>
      <c r="O127" s="91">
        <v>-9974391</v>
      </c>
    </row>
    <row r="128" spans="5:15" ht="12" customHeight="1">
      <c r="E128" s="82"/>
      <c r="F128" s="82"/>
      <c r="G128" s="82"/>
      <c r="H128" s="148"/>
      <c r="I128" s="148"/>
      <c r="J128" s="148"/>
      <c r="K128" s="148"/>
      <c r="L128" s="127"/>
      <c r="M128" s="127"/>
      <c r="N128" s="82"/>
      <c r="O128" s="148"/>
    </row>
    <row r="129" spans="2:15" ht="12" customHeight="1">
      <c r="B129" s="64" t="s">
        <v>23</v>
      </c>
      <c r="E129" s="82"/>
      <c r="F129" s="82"/>
      <c r="G129" s="82"/>
      <c r="H129" s="91"/>
      <c r="I129" s="91">
        <f>SUM(I125:I128)</f>
        <v>1231699</v>
      </c>
      <c r="J129" s="91"/>
      <c r="K129" s="91">
        <f>SUM(K125:K128)</f>
        <v>1176235</v>
      </c>
      <c r="L129" s="147"/>
      <c r="M129" s="147">
        <f>(I129-K129)/K129</f>
        <v>0.04715384255697203</v>
      </c>
      <c r="N129" s="91"/>
      <c r="O129" s="91">
        <f>SUM(O125:O128)</f>
        <v>3243390</v>
      </c>
    </row>
    <row r="130" spans="5:15" ht="12" customHeight="1">
      <c r="E130" s="82"/>
      <c r="F130" s="82"/>
      <c r="G130" s="82"/>
      <c r="H130" s="91"/>
      <c r="I130" s="91"/>
      <c r="J130" s="91"/>
      <c r="K130" s="91"/>
      <c r="L130" s="127"/>
      <c r="M130" s="127"/>
      <c r="N130" s="91"/>
      <c r="O130" s="91"/>
    </row>
    <row r="131" spans="3:15" ht="12" customHeight="1">
      <c r="C131" s="35" t="s">
        <v>24</v>
      </c>
      <c r="E131" s="82"/>
      <c r="F131" s="82"/>
      <c r="G131" s="82"/>
      <c r="H131" s="91"/>
      <c r="I131" s="91">
        <v>150611</v>
      </c>
      <c r="J131" s="91"/>
      <c r="K131" s="91">
        <v>150223</v>
      </c>
      <c r="L131" s="147"/>
      <c r="M131" s="147">
        <f>(I131-K131)/K131</f>
        <v>0.0025828268640620943</v>
      </c>
      <c r="N131" s="91"/>
      <c r="O131" s="91">
        <v>440924</v>
      </c>
    </row>
    <row r="132" spans="3:15" ht="12" customHeight="1">
      <c r="C132" s="35" t="s">
        <v>25</v>
      </c>
      <c r="E132" s="82"/>
      <c r="F132" s="82"/>
      <c r="G132" s="82"/>
      <c r="H132" s="91"/>
      <c r="I132" s="91">
        <v>-758011</v>
      </c>
      <c r="J132" s="91"/>
      <c r="K132" s="91">
        <v>-813835</v>
      </c>
      <c r="L132" s="147"/>
      <c r="M132" s="147">
        <f>(I132-K132)/K132</f>
        <v>-0.0685937567197282</v>
      </c>
      <c r="N132" s="91"/>
      <c r="O132" s="91">
        <v>-2399369</v>
      </c>
    </row>
    <row r="133" spans="5:15" ht="12" customHeight="1">
      <c r="E133" s="82"/>
      <c r="F133" s="82"/>
      <c r="G133" s="82"/>
      <c r="H133" s="148"/>
      <c r="I133" s="148"/>
      <c r="J133" s="148"/>
      <c r="K133" s="148"/>
      <c r="L133" s="127"/>
      <c r="M133" s="127"/>
      <c r="N133" s="82"/>
      <c r="O133" s="148"/>
    </row>
    <row r="134" spans="2:15" ht="12" customHeight="1">
      <c r="B134" s="64" t="s">
        <v>26</v>
      </c>
      <c r="E134" s="82"/>
      <c r="F134" s="82"/>
      <c r="G134" s="82"/>
      <c r="H134" s="91"/>
      <c r="I134" s="91">
        <f>SUM(I129:I133)</f>
        <v>624299</v>
      </c>
      <c r="J134" s="91"/>
      <c r="K134" s="91">
        <f>SUM(K129:K133)</f>
        <v>512623</v>
      </c>
      <c r="L134" s="147"/>
      <c r="M134" s="147">
        <f>(I134-K134)/K134</f>
        <v>0.2178521057385252</v>
      </c>
      <c r="N134" s="91"/>
      <c r="O134" s="91">
        <f>SUM(O129:O133)</f>
        <v>1284945</v>
      </c>
    </row>
    <row r="135" spans="5:15" ht="12" customHeight="1">
      <c r="E135" s="82"/>
      <c r="F135" s="82"/>
      <c r="G135" s="82"/>
      <c r="H135" s="91"/>
      <c r="I135" s="91"/>
      <c r="J135" s="91"/>
      <c r="K135" s="91"/>
      <c r="L135" s="127"/>
      <c r="M135" s="127"/>
      <c r="N135" s="91"/>
      <c r="O135" s="91"/>
    </row>
    <row r="136" spans="3:15" ht="12" customHeight="1">
      <c r="C136" s="35" t="s">
        <v>13</v>
      </c>
      <c r="E136" s="82"/>
      <c r="F136" s="82"/>
      <c r="G136" s="82"/>
      <c r="H136" s="91"/>
      <c r="I136" s="91">
        <v>-116149</v>
      </c>
      <c r="J136" s="91"/>
      <c r="K136" s="91">
        <v>-76354</v>
      </c>
      <c r="L136" s="147"/>
      <c r="M136" s="147">
        <f>(I136-K136)/K136</f>
        <v>0.5211907693113654</v>
      </c>
      <c r="N136" s="91"/>
      <c r="O136" s="91">
        <v>-266603</v>
      </c>
    </row>
    <row r="137" spans="5:15" ht="12" customHeight="1">
      <c r="E137" s="82"/>
      <c r="F137" s="82"/>
      <c r="G137" s="82"/>
      <c r="H137" s="91"/>
      <c r="I137" s="91"/>
      <c r="J137" s="82"/>
      <c r="K137" s="91"/>
      <c r="L137" s="127"/>
      <c r="M137" s="127"/>
      <c r="N137" s="82"/>
      <c r="O137" s="91"/>
    </row>
    <row r="138" spans="2:15" ht="12" customHeight="1" thickBot="1">
      <c r="B138" s="64" t="s">
        <v>112</v>
      </c>
      <c r="E138" s="82"/>
      <c r="F138" s="82"/>
      <c r="G138" s="82"/>
      <c r="H138" s="149"/>
      <c r="I138" s="149">
        <f>SUM(I134:I137)</f>
        <v>508150</v>
      </c>
      <c r="J138" s="149"/>
      <c r="K138" s="149">
        <f>SUM(K134:K137)</f>
        <v>436269</v>
      </c>
      <c r="L138" s="147"/>
      <c r="M138" s="147">
        <f>(I138-K138)/K138</f>
        <v>0.16476302464763712</v>
      </c>
      <c r="N138" s="82"/>
      <c r="O138" s="149">
        <f>SUM(O134:O137)</f>
        <v>1018342</v>
      </c>
    </row>
    <row r="139" spans="5:15" ht="12" customHeight="1" thickTop="1">
      <c r="E139" s="36"/>
      <c r="F139" s="36"/>
      <c r="G139" s="186"/>
      <c r="I139" s="99"/>
      <c r="J139" s="99"/>
      <c r="K139" s="99"/>
      <c r="L139" s="107"/>
      <c r="M139" s="107"/>
      <c r="N139" s="107"/>
      <c r="O139" s="104"/>
    </row>
    <row r="140" spans="5:15" ht="12" customHeight="1">
      <c r="E140" s="36"/>
      <c r="F140" s="36"/>
      <c r="I140" s="99"/>
      <c r="J140" s="99"/>
      <c r="K140" s="107"/>
      <c r="L140" s="107"/>
      <c r="M140" s="107"/>
      <c r="N140" s="107"/>
      <c r="O140" s="104"/>
    </row>
    <row r="141" spans="2:15" ht="39.75" customHeight="1">
      <c r="B141" s="337" t="s">
        <v>230</v>
      </c>
      <c r="C141" s="338"/>
      <c r="D141" s="338"/>
      <c r="E141" s="338"/>
      <c r="F141" s="338"/>
      <c r="G141" s="338"/>
      <c r="H141" s="338"/>
      <c r="I141" s="338"/>
      <c r="J141" s="338"/>
      <c r="K141" s="338"/>
      <c r="L141" s="338"/>
      <c r="M141" s="338"/>
      <c r="N141" s="338"/>
      <c r="O141" s="338"/>
    </row>
    <row r="142" spans="9:15" ht="12" customHeight="1" hidden="1">
      <c r="I142" s="99"/>
      <c r="J142" s="99"/>
      <c r="K142" s="107"/>
      <c r="L142" s="107"/>
      <c r="M142" s="107"/>
      <c r="N142" s="107"/>
      <c r="O142" s="104"/>
    </row>
    <row r="143" spans="9:15" ht="12" customHeight="1" hidden="1">
      <c r="I143" s="99"/>
      <c r="J143" s="99"/>
      <c r="K143" s="107"/>
      <c r="L143" s="107"/>
      <c r="M143" s="107"/>
      <c r="N143" s="107"/>
      <c r="O143" s="104"/>
    </row>
    <row r="144" spans="9:15" ht="12" customHeight="1" hidden="1">
      <c r="I144" s="99"/>
      <c r="J144" s="99"/>
      <c r="K144" s="107"/>
      <c r="L144" s="107"/>
      <c r="M144" s="107"/>
      <c r="N144" s="107"/>
      <c r="O144" s="104"/>
    </row>
    <row r="145" spans="2:15" ht="12" customHeight="1">
      <c r="B145" s="95"/>
      <c r="C145" s="95"/>
      <c r="D145" s="95"/>
      <c r="E145" s="95"/>
      <c r="F145" s="95"/>
      <c r="G145" s="137"/>
      <c r="H145" s="95"/>
      <c r="I145" s="95"/>
      <c r="J145" s="95"/>
      <c r="K145" s="95"/>
      <c r="L145" s="95"/>
      <c r="M145" s="95"/>
      <c r="N145" s="95"/>
      <c r="O145" s="95"/>
    </row>
    <row r="146" spans="1:15" ht="12" customHeight="1">
      <c r="A146" s="64" t="s">
        <v>79</v>
      </c>
      <c r="B146" s="38" t="s">
        <v>80</v>
      </c>
      <c r="C146" s="65"/>
      <c r="D146" s="65"/>
      <c r="E146" s="65"/>
      <c r="F146" s="65"/>
      <c r="G146" s="133"/>
      <c r="H146" s="65"/>
      <c r="I146" s="65"/>
      <c r="J146" s="65"/>
      <c r="K146" s="65"/>
      <c r="L146" s="65"/>
      <c r="M146" s="65"/>
      <c r="N146" s="65"/>
      <c r="O146" s="65"/>
    </row>
    <row r="147" spans="2:15" ht="12" customHeight="1">
      <c r="B147" s="38"/>
      <c r="C147" s="65"/>
      <c r="D147" s="65"/>
      <c r="E147" s="65"/>
      <c r="F147" s="65"/>
      <c r="G147" s="133"/>
      <c r="H147" s="65"/>
      <c r="I147" s="65"/>
      <c r="J147" s="65"/>
      <c r="K147" s="65"/>
      <c r="L147" s="65"/>
      <c r="M147" s="65"/>
      <c r="N147" s="65"/>
      <c r="O147" s="65"/>
    </row>
    <row r="148" spans="2:15" ht="12" customHeight="1">
      <c r="B148" s="324" t="s">
        <v>238</v>
      </c>
      <c r="C148" s="324"/>
      <c r="D148" s="324"/>
      <c r="E148" s="324"/>
      <c r="F148" s="324"/>
      <c r="G148" s="324"/>
      <c r="H148" s="324"/>
      <c r="I148" s="324"/>
      <c r="J148" s="324"/>
      <c r="K148" s="324"/>
      <c r="L148" s="324"/>
      <c r="M148" s="324"/>
      <c r="N148" s="324"/>
      <c r="O148" s="324"/>
    </row>
    <row r="149" spans="2:15" ht="12" customHeight="1">
      <c r="B149" s="324"/>
      <c r="C149" s="324"/>
      <c r="D149" s="324"/>
      <c r="E149" s="324"/>
      <c r="F149" s="324"/>
      <c r="G149" s="324"/>
      <c r="H149" s="324"/>
      <c r="I149" s="324"/>
      <c r="J149" s="324"/>
      <c r="K149" s="324"/>
      <c r="L149" s="324"/>
      <c r="M149" s="324"/>
      <c r="N149" s="324"/>
      <c r="O149" s="324"/>
    </row>
    <row r="150" spans="2:15" ht="67.5" customHeight="1">
      <c r="B150" s="324"/>
      <c r="C150" s="324"/>
      <c r="D150" s="324"/>
      <c r="E150" s="324"/>
      <c r="F150" s="324"/>
      <c r="G150" s="324"/>
      <c r="H150" s="324"/>
      <c r="I150" s="324"/>
      <c r="J150" s="324"/>
      <c r="K150" s="324"/>
      <c r="L150" s="324"/>
      <c r="M150" s="324"/>
      <c r="N150" s="324"/>
      <c r="O150" s="324"/>
    </row>
    <row r="151" spans="2:15" ht="12" customHeight="1" hidden="1">
      <c r="B151" s="68"/>
      <c r="C151" s="65"/>
      <c r="D151" s="65"/>
      <c r="E151" s="65"/>
      <c r="F151" s="65"/>
      <c r="G151" s="133"/>
      <c r="H151" s="65"/>
      <c r="I151" s="65"/>
      <c r="J151" s="65"/>
      <c r="K151" s="65"/>
      <c r="L151" s="65"/>
      <c r="M151" s="65"/>
      <c r="N151" s="65"/>
      <c r="O151" s="65"/>
    </row>
    <row r="152" spans="1:15" ht="1.5" customHeight="1" hidden="1">
      <c r="A152" s="66"/>
      <c r="B152" s="328"/>
      <c r="C152" s="328"/>
      <c r="D152" s="328"/>
      <c r="E152" s="328"/>
      <c r="F152" s="328"/>
      <c r="G152" s="328"/>
      <c r="H152" s="328"/>
      <c r="I152" s="328"/>
      <c r="J152" s="328"/>
      <c r="K152" s="328"/>
      <c r="L152" s="328"/>
      <c r="M152" s="328"/>
      <c r="N152" s="328"/>
      <c r="O152" s="328"/>
    </row>
    <row r="153" spans="1:15" ht="12" customHeight="1" hidden="1">
      <c r="A153" s="114"/>
      <c r="B153" s="328"/>
      <c r="C153" s="328"/>
      <c r="D153" s="328"/>
      <c r="E153" s="328"/>
      <c r="F153" s="328"/>
      <c r="G153" s="328"/>
      <c r="H153" s="328"/>
      <c r="I153" s="328"/>
      <c r="J153" s="328"/>
      <c r="K153" s="328"/>
      <c r="L153" s="328"/>
      <c r="M153" s="328"/>
      <c r="N153" s="328"/>
      <c r="O153" s="328"/>
    </row>
    <row r="154" spans="1:15" ht="12" customHeight="1" hidden="1">
      <c r="A154" s="114"/>
      <c r="B154" s="328"/>
      <c r="C154" s="328"/>
      <c r="D154" s="328"/>
      <c r="E154" s="328"/>
      <c r="F154" s="328"/>
      <c r="G154" s="328"/>
      <c r="H154" s="328"/>
      <c r="I154" s="328"/>
      <c r="J154" s="328"/>
      <c r="K154" s="328"/>
      <c r="L154" s="328"/>
      <c r="M154" s="328"/>
      <c r="N154" s="328"/>
      <c r="O154" s="328"/>
    </row>
    <row r="155" spans="1:15" ht="12" customHeight="1" hidden="1">
      <c r="A155" s="114"/>
      <c r="B155" s="328"/>
      <c r="C155" s="328"/>
      <c r="D155" s="328"/>
      <c r="E155" s="328"/>
      <c r="F155" s="328"/>
      <c r="G155" s="328"/>
      <c r="H155" s="328"/>
      <c r="I155" s="328"/>
      <c r="J155" s="328"/>
      <c r="K155" s="328"/>
      <c r="L155" s="328"/>
      <c r="M155" s="328"/>
      <c r="N155" s="328"/>
      <c r="O155" s="328"/>
    </row>
    <row r="156" spans="1:15" ht="12" customHeight="1" hidden="1">
      <c r="A156" s="114"/>
      <c r="B156" s="328"/>
      <c r="C156" s="328"/>
      <c r="D156" s="328"/>
      <c r="E156" s="328"/>
      <c r="F156" s="328"/>
      <c r="G156" s="328"/>
      <c r="H156" s="328"/>
      <c r="I156" s="328"/>
      <c r="J156" s="328"/>
      <c r="K156" s="328"/>
      <c r="L156" s="328"/>
      <c r="M156" s="328"/>
      <c r="N156" s="328"/>
      <c r="O156" s="328"/>
    </row>
    <row r="157" spans="1:15" ht="12" customHeight="1" hidden="1">
      <c r="A157" s="114"/>
      <c r="B157" s="328"/>
      <c r="C157" s="328"/>
      <c r="D157" s="328"/>
      <c r="E157" s="328"/>
      <c r="F157" s="328"/>
      <c r="G157" s="328"/>
      <c r="H157" s="328"/>
      <c r="I157" s="328"/>
      <c r="J157" s="328"/>
      <c r="K157" s="328"/>
      <c r="L157" s="328"/>
      <c r="M157" s="328"/>
      <c r="N157" s="328"/>
      <c r="O157" s="328"/>
    </row>
    <row r="158" spans="1:15" ht="12" customHeight="1">
      <c r="A158" s="114"/>
      <c r="B158" s="328"/>
      <c r="C158" s="328"/>
      <c r="D158" s="328"/>
      <c r="E158" s="328"/>
      <c r="F158" s="328"/>
      <c r="G158" s="328"/>
      <c r="H158" s="328"/>
      <c r="I158" s="328"/>
      <c r="J158" s="328"/>
      <c r="K158" s="328"/>
      <c r="L158" s="328"/>
      <c r="M158" s="328"/>
      <c r="N158" s="328"/>
      <c r="O158" s="328"/>
    </row>
    <row r="159" spans="1:2" ht="12.75">
      <c r="A159" s="64" t="s">
        <v>81</v>
      </c>
      <c r="B159" s="38" t="s">
        <v>83</v>
      </c>
    </row>
    <row r="160" spans="1:2" ht="12.75">
      <c r="A160" s="64"/>
      <c r="B160" s="38"/>
    </row>
    <row r="161" spans="1:2" ht="12.75">
      <c r="A161" s="64"/>
      <c r="B161" s="68" t="s">
        <v>84</v>
      </c>
    </row>
    <row r="163" spans="1:15" ht="12.75">
      <c r="A163" s="64" t="s">
        <v>82</v>
      </c>
      <c r="B163" s="332" t="s">
        <v>166</v>
      </c>
      <c r="C163" s="332"/>
      <c r="D163" s="332"/>
      <c r="E163" s="332"/>
      <c r="F163" s="332"/>
      <c r="G163" s="332"/>
      <c r="H163" s="332"/>
      <c r="I163" s="332"/>
      <c r="J163" s="332"/>
      <c r="K163" s="332"/>
      <c r="L163" s="332"/>
      <c r="M163" s="332"/>
      <c r="N163" s="332"/>
      <c r="O163" s="332"/>
    </row>
    <row r="164" spans="2:15" ht="12.75">
      <c r="B164" s="332"/>
      <c r="C164" s="332"/>
      <c r="D164" s="332"/>
      <c r="E164" s="332"/>
      <c r="F164" s="332"/>
      <c r="G164" s="332"/>
      <c r="H164" s="332"/>
      <c r="I164" s="332"/>
      <c r="J164" s="332"/>
      <c r="K164" s="332"/>
      <c r="L164" s="332"/>
      <c r="M164" s="332"/>
      <c r="N164" s="332"/>
      <c r="O164" s="332"/>
    </row>
    <row r="165" spans="2:15" ht="12.75">
      <c r="B165" s="211"/>
      <c r="C165" s="211"/>
      <c r="D165" s="211"/>
      <c r="E165" s="211"/>
      <c r="F165" s="211"/>
      <c r="G165" s="212"/>
      <c r="H165" s="211"/>
      <c r="I165" s="211"/>
      <c r="J165" s="211"/>
      <c r="K165" s="211"/>
      <c r="L165" s="211"/>
      <c r="M165" s="211"/>
      <c r="N165" s="211"/>
      <c r="O165" s="211"/>
    </row>
    <row r="166" spans="2:15" ht="12.75">
      <c r="B166" s="314" t="s">
        <v>165</v>
      </c>
      <c r="C166" s="314"/>
      <c r="D166" s="314"/>
      <c r="E166" s="314"/>
      <c r="F166" s="314"/>
      <c r="G166" s="314"/>
      <c r="H166" s="314"/>
      <c r="I166" s="314"/>
      <c r="J166" s="314"/>
      <c r="K166" s="314"/>
      <c r="L166" s="314"/>
      <c r="M166" s="314"/>
      <c r="N166" s="314"/>
      <c r="O166" s="314"/>
    </row>
    <row r="167" spans="2:15" ht="12.75">
      <c r="B167" s="38"/>
      <c r="C167" s="92"/>
      <c r="D167" s="92"/>
      <c r="E167" s="92"/>
      <c r="F167" s="92"/>
      <c r="G167" s="130"/>
      <c r="H167" s="92"/>
      <c r="I167" s="92"/>
      <c r="J167" s="92"/>
      <c r="K167" s="92"/>
      <c r="L167" s="92"/>
      <c r="M167" s="92"/>
      <c r="N167" s="92"/>
      <c r="O167" s="92"/>
    </row>
    <row r="168" spans="2:15" ht="12.75" customHeight="1">
      <c r="B168" s="38"/>
      <c r="C168" s="117"/>
      <c r="D168" s="117"/>
      <c r="E168" s="117"/>
      <c r="F168" s="117"/>
      <c r="G168" s="139"/>
      <c r="H168" s="117"/>
      <c r="I168" s="38"/>
      <c r="J168" s="38"/>
      <c r="K168" s="38"/>
      <c r="L168" s="236"/>
      <c r="M168" s="281" t="s">
        <v>154</v>
      </c>
      <c r="N168" s="213"/>
      <c r="O168" s="118" t="s">
        <v>152</v>
      </c>
    </row>
    <row r="169" spans="2:15" ht="12.75" customHeight="1">
      <c r="B169" s="38"/>
      <c r="C169" s="117"/>
      <c r="D169" s="117"/>
      <c r="E169" s="117"/>
      <c r="F169" s="117"/>
      <c r="G169" s="139"/>
      <c r="H169" s="117"/>
      <c r="I169" s="283"/>
      <c r="J169" s="283"/>
      <c r="K169" s="283"/>
      <c r="L169" s="237"/>
      <c r="M169" s="282" t="s">
        <v>155</v>
      </c>
      <c r="N169" s="213"/>
      <c r="O169" s="118" t="s">
        <v>153</v>
      </c>
    </row>
    <row r="170" spans="2:15" ht="12.75">
      <c r="B170" s="38"/>
      <c r="C170" s="117"/>
      <c r="D170" s="117"/>
      <c r="E170" s="117"/>
      <c r="F170" s="117"/>
      <c r="G170" s="139"/>
      <c r="H170" s="117"/>
      <c r="I170" s="285"/>
      <c r="J170" s="285"/>
      <c r="K170" s="286"/>
      <c r="L170" s="118"/>
      <c r="M170" s="264" t="s">
        <v>214</v>
      </c>
      <c r="N170" s="213"/>
      <c r="O170" s="118" t="str">
        <f>+M170</f>
        <v>30.09.06</v>
      </c>
    </row>
    <row r="171" spans="2:15" ht="12.75">
      <c r="B171" s="38"/>
      <c r="C171" s="117"/>
      <c r="D171" s="117"/>
      <c r="E171" s="117"/>
      <c r="F171" s="117"/>
      <c r="G171" s="139"/>
      <c r="H171" s="117"/>
      <c r="I171" s="117"/>
      <c r="J171" s="117"/>
      <c r="K171" s="118"/>
      <c r="L171" s="118"/>
      <c r="M171" s="118" t="s">
        <v>10</v>
      </c>
      <c r="N171" s="213"/>
      <c r="O171" s="118" t="s">
        <v>10</v>
      </c>
    </row>
    <row r="172" spans="2:15" ht="12.75">
      <c r="B172" s="38"/>
      <c r="C172" s="117"/>
      <c r="D172" s="117"/>
      <c r="E172" s="117"/>
      <c r="F172" s="117"/>
      <c r="G172" s="139"/>
      <c r="H172" s="117"/>
      <c r="I172" s="117"/>
      <c r="J172" s="117"/>
      <c r="K172" s="118"/>
      <c r="L172" s="118"/>
      <c r="M172" s="118"/>
      <c r="N172" s="213"/>
      <c r="O172" s="118"/>
    </row>
    <row r="173" spans="2:15" s="64" customFormat="1" ht="13.5" thickBot="1">
      <c r="B173" s="38"/>
      <c r="C173" s="38" t="s">
        <v>167</v>
      </c>
      <c r="D173" s="38"/>
      <c r="E173" s="38"/>
      <c r="F173" s="38"/>
      <c r="G173" s="150"/>
      <c r="H173" s="38"/>
      <c r="I173" s="38"/>
      <c r="J173" s="119"/>
      <c r="K173"/>
      <c r="L173" s="215"/>
      <c r="M173" s="214">
        <f>+CIS!F31</f>
        <v>624299</v>
      </c>
      <c r="N173" s="215"/>
      <c r="O173" s="214">
        <f>+CIS!J31</f>
        <v>1284945</v>
      </c>
    </row>
    <row r="174" spans="2:15" ht="12.75">
      <c r="B174" s="38"/>
      <c r="C174" s="96"/>
      <c r="D174" s="96"/>
      <c r="E174" s="96"/>
      <c r="F174" s="96"/>
      <c r="G174" s="131"/>
      <c r="H174" s="96"/>
      <c r="I174" s="96"/>
      <c r="J174" s="96"/>
      <c r="K174"/>
      <c r="L174" s="216"/>
      <c r="M174" s="216"/>
      <c r="N174" s="215"/>
      <c r="O174" s="216"/>
    </row>
    <row r="175" spans="2:15" ht="12.75" customHeight="1">
      <c r="B175" s="38"/>
      <c r="C175" s="217" t="s">
        <v>168</v>
      </c>
      <c r="D175" s="151"/>
      <c r="E175" s="151"/>
      <c r="F175" s="151"/>
      <c r="G175" s="218"/>
      <c r="H175" s="151"/>
      <c r="I175" s="151"/>
      <c r="J175" s="96"/>
      <c r="K175"/>
      <c r="L175" s="219"/>
      <c r="M175" s="219">
        <v>174804</v>
      </c>
      <c r="N175" s="220"/>
      <c r="O175" s="219">
        <v>359785</v>
      </c>
    </row>
    <row r="176" spans="2:15" ht="12.75" customHeight="1">
      <c r="B176" s="38"/>
      <c r="C176" s="221" t="s">
        <v>205</v>
      </c>
      <c r="D176" s="151"/>
      <c r="E176" s="151"/>
      <c r="F176" s="151"/>
      <c r="G176" s="218"/>
      <c r="H176" s="151"/>
      <c r="I176" s="96"/>
      <c r="J176" s="96"/>
      <c r="K176"/>
      <c r="L176" s="222"/>
      <c r="M176" s="222">
        <v>27457</v>
      </c>
      <c r="N176" s="223"/>
      <c r="O176" s="222">
        <v>38501</v>
      </c>
    </row>
    <row r="177" spans="2:15" ht="12.75" customHeight="1">
      <c r="B177" s="38"/>
      <c r="C177" s="221" t="s">
        <v>206</v>
      </c>
      <c r="D177" s="151"/>
      <c r="E177" s="151"/>
      <c r="F177" s="151"/>
      <c r="G177" s="218"/>
      <c r="H177" s="151"/>
      <c r="I177" s="96"/>
      <c r="J177" s="96"/>
      <c r="K177"/>
      <c r="L177" s="222"/>
      <c r="M177" s="222">
        <v>-48969</v>
      </c>
      <c r="N177" s="223"/>
      <c r="O177" s="222">
        <v>-157838</v>
      </c>
    </row>
    <row r="178" spans="2:15" ht="12.75" customHeight="1">
      <c r="B178" s="38"/>
      <c r="C178" s="221" t="s">
        <v>208</v>
      </c>
      <c r="D178" s="151"/>
      <c r="E178" s="151"/>
      <c r="F178" s="151"/>
      <c r="G178" s="218"/>
      <c r="H178" s="151"/>
      <c r="I178" s="96"/>
      <c r="J178" s="96"/>
      <c r="K178"/>
      <c r="L178" s="222"/>
      <c r="M178" s="222">
        <v>-74725</v>
      </c>
      <c r="N178" s="223"/>
      <c r="O178" s="222">
        <v>-118630</v>
      </c>
    </row>
    <row r="179" spans="2:15" ht="12.75" customHeight="1">
      <c r="B179" s="38"/>
      <c r="C179" s="221" t="s">
        <v>207</v>
      </c>
      <c r="D179" s="151"/>
      <c r="E179" s="151"/>
      <c r="F179" s="151"/>
      <c r="G179" s="218"/>
      <c r="H179" s="151"/>
      <c r="I179" s="96"/>
      <c r="J179" s="96"/>
      <c r="K179"/>
      <c r="L179" s="223"/>
      <c r="M179" s="224">
        <v>-9886</v>
      </c>
      <c r="N179" s="223"/>
      <c r="O179" s="224">
        <v>21119</v>
      </c>
    </row>
    <row r="180" spans="2:15" ht="12.75" customHeight="1">
      <c r="B180" s="38"/>
      <c r="C180" s="225" t="s">
        <v>169</v>
      </c>
      <c r="D180" s="96"/>
      <c r="E180" s="96"/>
      <c r="F180" s="96"/>
      <c r="G180" s="131"/>
      <c r="H180" s="96"/>
      <c r="I180" s="96"/>
      <c r="J180" s="96"/>
      <c r="K180"/>
      <c r="L180" s="226"/>
      <c r="M180" s="226">
        <f>SUM(M175:M179)</f>
        <v>68681</v>
      </c>
      <c r="N180" s="227"/>
      <c r="O180" s="226">
        <f>SUM(O175:O179)</f>
        <v>142937</v>
      </c>
    </row>
    <row r="181" spans="2:15" ht="12.75" customHeight="1">
      <c r="B181" s="38"/>
      <c r="C181" s="221" t="s">
        <v>209</v>
      </c>
      <c r="D181" s="151"/>
      <c r="E181" s="151"/>
      <c r="F181" s="151"/>
      <c r="G181" s="218"/>
      <c r="H181" s="151"/>
      <c r="I181" s="96"/>
      <c r="J181" s="96"/>
      <c r="K181"/>
      <c r="L181" s="222"/>
      <c r="M181" s="222">
        <v>0</v>
      </c>
      <c r="N181" s="223"/>
      <c r="O181" s="222">
        <v>-32671</v>
      </c>
    </row>
    <row r="182" spans="2:15" ht="12.75" customHeight="1">
      <c r="B182" s="38"/>
      <c r="C182" s="221" t="s">
        <v>210</v>
      </c>
      <c r="D182" s="151"/>
      <c r="E182" s="151"/>
      <c r="F182" s="151"/>
      <c r="G182" s="218"/>
      <c r="H182" s="151"/>
      <c r="I182" s="96"/>
      <c r="J182" s="96"/>
      <c r="K182"/>
      <c r="L182" s="222"/>
      <c r="M182" s="222">
        <v>47468</v>
      </c>
      <c r="N182" s="223"/>
      <c r="O182" s="222">
        <v>156337</v>
      </c>
    </row>
    <row r="183" spans="2:15" ht="12.75" customHeight="1">
      <c r="B183" s="38"/>
      <c r="C183" s="217"/>
      <c r="D183" s="217"/>
      <c r="E183" s="217"/>
      <c r="F183" s="217"/>
      <c r="G183" s="228"/>
      <c r="H183" s="217"/>
      <c r="I183" s="225"/>
      <c r="J183" s="96"/>
      <c r="K183"/>
      <c r="L183" s="222"/>
      <c r="M183" s="222"/>
      <c r="N183" s="223"/>
      <c r="O183" s="222"/>
    </row>
    <row r="184" spans="2:15" s="64" customFormat="1" ht="12.75" customHeight="1">
      <c r="B184" s="38"/>
      <c r="C184" s="225" t="s">
        <v>211</v>
      </c>
      <c r="D184" s="225"/>
      <c r="E184" s="225"/>
      <c r="F184" s="225"/>
      <c r="G184" s="229"/>
      <c r="H184" s="225"/>
      <c r="I184" s="225"/>
      <c r="J184" s="96"/>
      <c r="K184"/>
      <c r="L184" s="231"/>
      <c r="M184" s="230">
        <f>SUM(M180:M183)</f>
        <v>116149</v>
      </c>
      <c r="N184" s="231"/>
      <c r="O184" s="230">
        <f>SUM(O180:O183)</f>
        <v>266603</v>
      </c>
    </row>
    <row r="185" spans="2:15" s="64" customFormat="1" ht="12.75" customHeight="1">
      <c r="B185" s="38"/>
      <c r="C185" s="225"/>
      <c r="D185" s="225"/>
      <c r="E185" s="225"/>
      <c r="F185" s="225"/>
      <c r="G185" s="229"/>
      <c r="H185" s="225"/>
      <c r="I185" s="225"/>
      <c r="J185" s="96"/>
      <c r="K185"/>
      <c r="L185" s="231"/>
      <c r="M185" s="231"/>
      <c r="N185" s="231"/>
      <c r="O185" s="231"/>
    </row>
    <row r="186" spans="2:15" ht="12.75">
      <c r="B186" s="68" t="s">
        <v>129</v>
      </c>
      <c r="C186" s="92"/>
      <c r="D186" s="92"/>
      <c r="E186" s="92"/>
      <c r="F186" s="92"/>
      <c r="G186" s="130"/>
      <c r="H186" s="92"/>
      <c r="I186" s="92"/>
      <c r="J186" s="92"/>
      <c r="K186" s="92"/>
      <c r="L186" s="92"/>
      <c r="M186" s="92"/>
      <c r="N186" s="92"/>
      <c r="O186" s="92"/>
    </row>
    <row r="187" spans="2:15" ht="12.75">
      <c r="B187" s="92"/>
      <c r="C187" s="92"/>
      <c r="D187" s="92"/>
      <c r="E187" s="92"/>
      <c r="F187" s="92"/>
      <c r="G187" s="130"/>
      <c r="H187" s="92"/>
      <c r="I187" s="92"/>
      <c r="J187" s="92"/>
      <c r="K187" s="92"/>
      <c r="L187" s="92"/>
      <c r="M187" s="92"/>
      <c r="N187" s="92"/>
      <c r="O187" s="92"/>
    </row>
    <row r="188" spans="1:15" ht="12.75">
      <c r="A188" s="64" t="s">
        <v>85</v>
      </c>
      <c r="B188" s="332" t="s">
        <v>170</v>
      </c>
      <c r="C188" s="332"/>
      <c r="D188" s="332"/>
      <c r="E188" s="332"/>
      <c r="F188" s="332"/>
      <c r="G188" s="332"/>
      <c r="H188" s="332"/>
      <c r="I188" s="332"/>
      <c r="J188" s="332"/>
      <c r="K188" s="332"/>
      <c r="L188" s="332"/>
      <c r="M188" s="332"/>
      <c r="N188" s="332"/>
      <c r="O188" s="332"/>
    </row>
    <row r="189" spans="1:15" ht="12.75">
      <c r="A189" s="64"/>
      <c r="B189" s="332"/>
      <c r="C189" s="332"/>
      <c r="D189" s="332"/>
      <c r="E189" s="332"/>
      <c r="F189" s="332"/>
      <c r="G189" s="332"/>
      <c r="H189" s="332"/>
      <c r="I189" s="332"/>
      <c r="J189" s="332"/>
      <c r="K189" s="332"/>
      <c r="L189" s="332"/>
      <c r="M189" s="332"/>
      <c r="N189" s="332"/>
      <c r="O189" s="332"/>
    </row>
    <row r="190" spans="1:15" ht="12.75">
      <c r="A190" s="64"/>
      <c r="B190" s="332"/>
      <c r="C190" s="332"/>
      <c r="D190" s="332"/>
      <c r="E190" s="332"/>
      <c r="F190" s="332"/>
      <c r="G190" s="332"/>
      <c r="H190" s="332"/>
      <c r="I190" s="332"/>
      <c r="J190" s="332"/>
      <c r="K190" s="332"/>
      <c r="L190" s="332"/>
      <c r="M190" s="332"/>
      <c r="N190" s="332"/>
      <c r="O190" s="332"/>
    </row>
    <row r="191" spans="2:15" ht="12.75">
      <c r="B191" s="249" t="s">
        <v>224</v>
      </c>
      <c r="C191" s="249"/>
      <c r="D191" s="249"/>
      <c r="E191" s="249"/>
      <c r="F191" s="249"/>
      <c r="G191" s="249"/>
      <c r="H191" s="249"/>
      <c r="I191" s="249"/>
      <c r="J191" s="249"/>
      <c r="K191" s="249"/>
      <c r="L191" s="249"/>
      <c r="M191" s="249"/>
      <c r="N191" s="249"/>
      <c r="O191" s="249"/>
    </row>
    <row r="193" spans="1:15" ht="12.75">
      <c r="A193" s="64" t="s">
        <v>86</v>
      </c>
      <c r="B193" s="325" t="s">
        <v>171</v>
      </c>
      <c r="C193" s="326"/>
      <c r="D193" s="326"/>
      <c r="E193" s="326"/>
      <c r="F193" s="326"/>
      <c r="G193" s="326"/>
      <c r="H193" s="326"/>
      <c r="I193" s="326"/>
      <c r="J193" s="326"/>
      <c r="K193" s="326"/>
      <c r="L193" s="326"/>
      <c r="M193" s="326"/>
      <c r="N193" s="326"/>
      <c r="O193" s="326"/>
    </row>
    <row r="194" spans="1:15" ht="12.75">
      <c r="A194" s="64"/>
      <c r="B194" s="326"/>
      <c r="C194" s="326"/>
      <c r="D194" s="326"/>
      <c r="E194" s="326"/>
      <c r="F194" s="326"/>
      <c r="G194" s="326"/>
      <c r="H194" s="326"/>
      <c r="I194" s="326"/>
      <c r="J194" s="326"/>
      <c r="K194" s="326"/>
      <c r="L194" s="326"/>
      <c r="M194" s="326"/>
      <c r="N194" s="326"/>
      <c r="O194" s="326"/>
    </row>
    <row r="195" spans="2:15" ht="12.75">
      <c r="B195" s="328" t="s">
        <v>225</v>
      </c>
      <c r="C195" s="328"/>
      <c r="D195" s="328"/>
      <c r="E195" s="328"/>
      <c r="F195" s="328"/>
      <c r="G195" s="328"/>
      <c r="H195" s="328"/>
      <c r="I195" s="328"/>
      <c r="J195" s="328"/>
      <c r="K195" s="328"/>
      <c r="L195" s="328"/>
      <c r="M195" s="328"/>
      <c r="N195" s="328"/>
      <c r="O195" s="328"/>
    </row>
    <row r="196" spans="2:15" ht="12.75">
      <c r="B196" s="328"/>
      <c r="C196" s="328"/>
      <c r="D196" s="328"/>
      <c r="E196" s="328"/>
      <c r="F196" s="328"/>
      <c r="G196" s="328"/>
      <c r="H196" s="328"/>
      <c r="I196" s="328"/>
      <c r="J196" s="328"/>
      <c r="K196" s="328"/>
      <c r="L196" s="328"/>
      <c r="M196" s="328"/>
      <c r="N196" s="328"/>
      <c r="O196" s="328"/>
    </row>
    <row r="197" spans="2:15" ht="12.75">
      <c r="B197" s="66"/>
      <c r="C197" s="66"/>
      <c r="D197" s="66"/>
      <c r="E197" s="66"/>
      <c r="F197" s="66"/>
      <c r="G197" s="138"/>
      <c r="H197" s="66"/>
      <c r="I197" s="66"/>
      <c r="J197" s="66"/>
      <c r="K197" s="66"/>
      <c r="L197" s="66"/>
      <c r="M197" s="66"/>
      <c r="N197" s="66"/>
      <c r="O197" s="66"/>
    </row>
    <row r="198" spans="1:2" ht="12.75">
      <c r="A198" s="64" t="s">
        <v>87</v>
      </c>
      <c r="B198" s="38" t="s">
        <v>98</v>
      </c>
    </row>
    <row r="199" spans="1:2" ht="12.75">
      <c r="A199" s="64"/>
      <c r="B199" s="38"/>
    </row>
    <row r="200" spans="2:15" ht="12.75">
      <c r="B200" s="324" t="s">
        <v>184</v>
      </c>
      <c r="C200" s="324"/>
      <c r="D200" s="324"/>
      <c r="E200" s="324"/>
      <c r="F200" s="324"/>
      <c r="G200" s="324"/>
      <c r="H200" s="324"/>
      <c r="I200" s="324"/>
      <c r="J200" s="324"/>
      <c r="K200" s="324"/>
      <c r="L200" s="324"/>
      <c r="M200" s="324"/>
      <c r="N200" s="324"/>
      <c r="O200" s="324"/>
    </row>
    <row r="201" spans="2:15" ht="15" customHeight="1">
      <c r="B201" s="324"/>
      <c r="C201" s="324"/>
      <c r="D201" s="324"/>
      <c r="E201" s="324"/>
      <c r="F201" s="324"/>
      <c r="G201" s="324"/>
      <c r="H201" s="324"/>
      <c r="I201" s="324"/>
      <c r="J201" s="324"/>
      <c r="K201" s="324"/>
      <c r="L201" s="324"/>
      <c r="M201" s="324"/>
      <c r="N201" s="324"/>
      <c r="O201" s="324"/>
    </row>
    <row r="202" spans="2:15" ht="15" customHeight="1">
      <c r="B202" s="62"/>
      <c r="C202" s="62"/>
      <c r="D202" s="62"/>
      <c r="E202" s="62"/>
      <c r="F202" s="62"/>
      <c r="G202" s="62"/>
      <c r="H202" s="62"/>
      <c r="I202" s="62"/>
      <c r="J202" s="62"/>
      <c r="K202" s="62"/>
      <c r="L202" s="62"/>
      <c r="M202" s="62"/>
      <c r="N202" s="62"/>
      <c r="O202" s="62"/>
    </row>
    <row r="203" spans="1:15" s="66" customFormat="1" ht="17.25" customHeight="1">
      <c r="A203" s="234" t="s">
        <v>234</v>
      </c>
      <c r="B203" s="325" t="s">
        <v>235</v>
      </c>
      <c r="C203" s="325"/>
      <c r="D203" s="325"/>
      <c r="E203" s="325"/>
      <c r="F203" s="325"/>
      <c r="G203" s="325"/>
      <c r="H203" s="325"/>
      <c r="I203" s="325"/>
      <c r="J203" s="325"/>
      <c r="K203" s="325"/>
      <c r="L203" s="325"/>
      <c r="M203" s="325"/>
      <c r="N203" s="325"/>
      <c r="O203" s="325"/>
    </row>
    <row r="204" spans="1:15" ht="5.25" customHeight="1">
      <c r="A204" s="100"/>
      <c r="B204" s="233"/>
      <c r="C204" s="233"/>
      <c r="D204" s="233"/>
      <c r="E204" s="233"/>
      <c r="F204" s="233"/>
      <c r="G204" s="233"/>
      <c r="H204" s="233"/>
      <c r="I204" s="233"/>
      <c r="J204" s="233"/>
      <c r="K204" s="233"/>
      <c r="L204" s="233"/>
      <c r="M204" s="233"/>
      <c r="N204" s="233"/>
      <c r="O204" s="233"/>
    </row>
    <row r="205" spans="2:16" ht="144.75" customHeight="1">
      <c r="B205" s="327" t="s">
        <v>240</v>
      </c>
      <c r="C205" s="328"/>
      <c r="D205" s="328"/>
      <c r="E205" s="328"/>
      <c r="F205" s="328"/>
      <c r="G205" s="328"/>
      <c r="H205" s="328"/>
      <c r="I205" s="328"/>
      <c r="J205" s="328"/>
      <c r="K205" s="328"/>
      <c r="L205" s="328"/>
      <c r="M205" s="328"/>
      <c r="N205" s="328"/>
      <c r="O205" s="328"/>
      <c r="P205" s="328"/>
    </row>
    <row r="206" spans="2:15" ht="6.75" customHeight="1">
      <c r="B206" s="62"/>
      <c r="C206" s="62"/>
      <c r="D206" s="62"/>
      <c r="E206" s="62"/>
      <c r="F206" s="62"/>
      <c r="G206" s="62"/>
      <c r="H206" s="62"/>
      <c r="I206" s="62"/>
      <c r="J206" s="62"/>
      <c r="K206" s="62"/>
      <c r="L206" s="62"/>
      <c r="M206" s="62"/>
      <c r="N206" s="62"/>
      <c r="O206" s="62"/>
    </row>
    <row r="207" spans="2:16" ht="41.25" customHeight="1">
      <c r="B207" s="327" t="s">
        <v>245</v>
      </c>
      <c r="C207" s="328"/>
      <c r="D207" s="328"/>
      <c r="E207" s="328"/>
      <c r="F207" s="328"/>
      <c r="G207" s="328"/>
      <c r="H207" s="328"/>
      <c r="I207" s="328"/>
      <c r="J207" s="328"/>
      <c r="K207" s="328"/>
      <c r="L207" s="328"/>
      <c r="M207" s="328"/>
      <c r="N207" s="328"/>
      <c r="O207" s="328"/>
      <c r="P207" s="328"/>
    </row>
    <row r="208" spans="2:16" ht="9.75" customHeight="1">
      <c r="B208" s="235"/>
      <c r="C208" s="66"/>
      <c r="D208" s="66"/>
      <c r="E208" s="66"/>
      <c r="F208" s="66"/>
      <c r="G208" s="66"/>
      <c r="H208" s="66"/>
      <c r="I208" s="66"/>
      <c r="J208" s="66"/>
      <c r="K208" s="66"/>
      <c r="L208" s="66"/>
      <c r="M208" s="66"/>
      <c r="N208" s="66"/>
      <c r="O208" s="66"/>
      <c r="P208" s="66"/>
    </row>
    <row r="209" spans="2:16" ht="15" customHeight="1">
      <c r="B209" s="328" t="s">
        <v>232</v>
      </c>
      <c r="C209" s="328"/>
      <c r="D209" s="328"/>
      <c r="E209" s="328"/>
      <c r="F209" s="328"/>
      <c r="G209" s="328"/>
      <c r="H209" s="328"/>
      <c r="I209" s="328"/>
      <c r="J209" s="328"/>
      <c r="K209" s="328"/>
      <c r="L209" s="328"/>
      <c r="M209" s="328"/>
      <c r="N209" s="328"/>
      <c r="O209" s="328"/>
      <c r="P209" s="328"/>
    </row>
    <row r="210" spans="2:15" ht="8.25" customHeight="1">
      <c r="B210" s="62"/>
      <c r="C210" s="62"/>
      <c r="D210" s="62"/>
      <c r="E210" s="62"/>
      <c r="F210" s="62"/>
      <c r="G210" s="62"/>
      <c r="H210" s="62"/>
      <c r="I210" s="62"/>
      <c r="J210" s="62"/>
      <c r="K210" s="62"/>
      <c r="L210" s="62"/>
      <c r="M210" s="62"/>
      <c r="N210" s="62"/>
      <c r="O210" s="62"/>
    </row>
    <row r="211" spans="2:16" ht="55.5" customHeight="1">
      <c r="B211" s="327" t="s">
        <v>233</v>
      </c>
      <c r="C211" s="328"/>
      <c r="D211" s="328"/>
      <c r="E211" s="328"/>
      <c r="F211" s="328"/>
      <c r="G211" s="328"/>
      <c r="H211" s="328"/>
      <c r="I211" s="328"/>
      <c r="J211" s="328"/>
      <c r="K211" s="328"/>
      <c r="L211" s="328"/>
      <c r="M211" s="328"/>
      <c r="N211" s="328"/>
      <c r="O211" s="328"/>
      <c r="P211" s="328"/>
    </row>
    <row r="212" spans="2:15" ht="10.5" customHeight="1">
      <c r="B212" s="62"/>
      <c r="C212" s="62"/>
      <c r="D212" s="62"/>
      <c r="E212" s="62"/>
      <c r="F212" s="62"/>
      <c r="G212" s="62"/>
      <c r="H212" s="62"/>
      <c r="I212" s="62"/>
      <c r="J212" s="62"/>
      <c r="K212" s="62"/>
      <c r="L212" s="62"/>
      <c r="M212" s="62"/>
      <c r="N212" s="62"/>
      <c r="O212" s="62"/>
    </row>
    <row r="213" spans="1:15" ht="12.75" customHeight="1">
      <c r="A213" s="234" t="s">
        <v>236</v>
      </c>
      <c r="B213" s="38" t="s">
        <v>137</v>
      </c>
      <c r="C213" s="38"/>
      <c r="D213" s="38"/>
      <c r="E213" s="38"/>
      <c r="F213" s="38"/>
      <c r="G213" s="150"/>
      <c r="H213" s="38"/>
      <c r="I213" s="38"/>
      <c r="J213" s="38"/>
      <c r="K213" s="38"/>
      <c r="L213" s="38"/>
      <c r="M213" s="38"/>
      <c r="N213" s="38"/>
      <c r="O213" s="38"/>
    </row>
    <row r="214" spans="2:15" ht="15" customHeight="1">
      <c r="B214" s="38"/>
      <c r="C214" s="38"/>
      <c r="D214" s="38"/>
      <c r="E214" s="38"/>
      <c r="F214" s="38"/>
      <c r="G214" s="150"/>
      <c r="H214" s="38"/>
      <c r="I214" s="38"/>
      <c r="J214" s="38"/>
      <c r="K214" s="38"/>
      <c r="L214" s="38"/>
      <c r="M214" s="38"/>
      <c r="N214" s="38"/>
      <c r="O214" s="38"/>
    </row>
    <row r="215" spans="2:15" ht="15" customHeight="1">
      <c r="B215" s="324" t="s">
        <v>228</v>
      </c>
      <c r="C215" s="324"/>
      <c r="D215" s="324"/>
      <c r="E215" s="324"/>
      <c r="F215" s="324"/>
      <c r="G215" s="324"/>
      <c r="H215" s="324"/>
      <c r="I215" s="324"/>
      <c r="J215" s="324"/>
      <c r="K215" s="324"/>
      <c r="L215" s="324"/>
      <c r="M215" s="324"/>
      <c r="N215" s="324"/>
      <c r="O215" s="324"/>
    </row>
    <row r="216" spans="2:15" ht="15" customHeight="1">
      <c r="B216" s="324"/>
      <c r="C216" s="324"/>
      <c r="D216" s="324"/>
      <c r="E216" s="324"/>
      <c r="F216" s="324"/>
      <c r="G216" s="324"/>
      <c r="H216" s="324"/>
      <c r="I216" s="324"/>
      <c r="J216" s="324"/>
      <c r="K216" s="324"/>
      <c r="L216" s="324"/>
      <c r="M216" s="324"/>
      <c r="N216" s="324"/>
      <c r="O216" s="324"/>
    </row>
    <row r="217" spans="2:15" ht="15" customHeight="1">
      <c r="B217" s="62"/>
      <c r="C217" s="62"/>
      <c r="D217" s="62"/>
      <c r="E217" s="62"/>
      <c r="F217" s="62"/>
      <c r="G217" s="129"/>
      <c r="H217" s="62"/>
      <c r="I217" s="62"/>
      <c r="J217" s="62"/>
      <c r="K217" s="62"/>
      <c r="L217" s="62"/>
      <c r="M217" s="62"/>
      <c r="N217" s="62"/>
      <c r="O217" s="62"/>
    </row>
    <row r="218" spans="2:15" ht="15" customHeight="1">
      <c r="B218" s="178"/>
      <c r="C218" s="161"/>
      <c r="D218" s="161"/>
      <c r="E218" s="161"/>
      <c r="F218" s="161"/>
      <c r="G218" s="179"/>
      <c r="H218" s="195"/>
      <c r="I218" s="270"/>
      <c r="J218" s="195"/>
      <c r="K218" s="180" t="s">
        <v>138</v>
      </c>
      <c r="L218" s="270"/>
      <c r="M218" s="182" t="s">
        <v>139</v>
      </c>
      <c r="N218" s="183"/>
      <c r="O218" s="184"/>
    </row>
    <row r="219" spans="2:15" ht="15" customHeight="1">
      <c r="B219" s="335" t="s">
        <v>140</v>
      </c>
      <c r="C219" s="336"/>
      <c r="D219" s="185"/>
      <c r="E219" s="36"/>
      <c r="F219" s="36"/>
      <c r="G219" s="186"/>
      <c r="H219" s="36"/>
      <c r="I219" s="271"/>
      <c r="J219" s="273"/>
      <c r="K219" s="187" t="s">
        <v>141</v>
      </c>
      <c r="L219" s="271"/>
      <c r="M219" s="189" t="s">
        <v>141</v>
      </c>
      <c r="N219" s="190"/>
      <c r="O219" s="189" t="s">
        <v>142</v>
      </c>
    </row>
    <row r="220" spans="2:15" ht="15" customHeight="1">
      <c r="B220" s="191"/>
      <c r="C220" s="185"/>
      <c r="D220" s="185"/>
      <c r="E220" s="36"/>
      <c r="F220" s="36"/>
      <c r="G220" s="128"/>
      <c r="H220" s="63"/>
      <c r="I220" s="272"/>
      <c r="J220" s="278"/>
      <c r="K220" s="192" t="s">
        <v>143</v>
      </c>
      <c r="L220" s="272"/>
      <c r="M220" s="193" t="s">
        <v>143</v>
      </c>
      <c r="N220" s="194"/>
      <c r="O220" s="193" t="s">
        <v>143</v>
      </c>
    </row>
    <row r="221" spans="1:15" ht="15" customHeight="1">
      <c r="A221" s="62"/>
      <c r="B221" s="181"/>
      <c r="C221" s="195"/>
      <c r="D221" s="161"/>
      <c r="E221" s="161"/>
      <c r="F221" s="161"/>
      <c r="G221" s="196"/>
      <c r="H221" s="273"/>
      <c r="I221" s="273"/>
      <c r="J221" s="273"/>
      <c r="K221" s="198"/>
      <c r="L221" s="273"/>
      <c r="M221" s="197"/>
      <c r="N221" s="188"/>
      <c r="O221" s="197"/>
    </row>
    <row r="222" spans="1:15" ht="15" customHeight="1">
      <c r="A222" s="62"/>
      <c r="B222" s="199">
        <v>1</v>
      </c>
      <c r="C222" s="315" t="s">
        <v>144</v>
      </c>
      <c r="D222" s="315"/>
      <c r="E222" s="315"/>
      <c r="F222" s="200"/>
      <c r="G222" s="196"/>
      <c r="H222" s="273"/>
      <c r="I222" s="279"/>
      <c r="J222" s="273"/>
      <c r="K222" s="201">
        <v>5000</v>
      </c>
      <c r="L222" s="274"/>
      <c r="M222" s="202">
        <v>5000</v>
      </c>
      <c r="N222" s="203"/>
      <c r="O222" s="204">
        <f>+K222-M222</f>
        <v>0</v>
      </c>
    </row>
    <row r="223" spans="2:15" ht="15" customHeight="1">
      <c r="B223" s="199">
        <v>2</v>
      </c>
      <c r="C223" s="315" t="s">
        <v>145</v>
      </c>
      <c r="D223" s="315"/>
      <c r="E223" s="315"/>
      <c r="F223" s="200"/>
      <c r="G223" s="186"/>
      <c r="H223" s="36"/>
      <c r="I223" s="279"/>
      <c r="J223" s="273"/>
      <c r="K223" s="201">
        <v>2500</v>
      </c>
      <c r="L223" s="274"/>
      <c r="M223" s="202">
        <v>0</v>
      </c>
      <c r="N223" s="203"/>
      <c r="O223" s="204">
        <f>+K223-M223</f>
        <v>2500</v>
      </c>
    </row>
    <row r="224" spans="2:15" ht="15" customHeight="1">
      <c r="B224" s="199">
        <v>3</v>
      </c>
      <c r="C224" s="315" t="s">
        <v>146</v>
      </c>
      <c r="D224" s="315"/>
      <c r="E224" s="315"/>
      <c r="F224" s="200"/>
      <c r="G224" s="186"/>
      <c r="H224" s="36"/>
      <c r="I224" s="279"/>
      <c r="J224" s="273"/>
      <c r="K224" s="201">
        <v>1500</v>
      </c>
      <c r="L224" s="274"/>
      <c r="M224" s="202">
        <v>1559.87</v>
      </c>
      <c r="N224" s="203"/>
      <c r="O224" s="204">
        <f>+K224-M224</f>
        <v>-59.86999999999989</v>
      </c>
    </row>
    <row r="225" spans="2:15" ht="15" customHeight="1">
      <c r="B225" s="199">
        <v>4</v>
      </c>
      <c r="C225" s="315" t="s">
        <v>147</v>
      </c>
      <c r="D225" s="315"/>
      <c r="E225" s="315"/>
      <c r="F225" s="200"/>
      <c r="G225" s="186"/>
      <c r="H225" s="36"/>
      <c r="I225" s="279"/>
      <c r="J225" s="273"/>
      <c r="K225" s="201">
        <v>884.1</v>
      </c>
      <c r="L225" s="274"/>
      <c r="M225" s="202">
        <v>271.4</v>
      </c>
      <c r="N225" s="203"/>
      <c r="O225" s="204">
        <f>+K225-M225</f>
        <v>612.7</v>
      </c>
    </row>
    <row r="226" spans="2:15" ht="15" customHeight="1">
      <c r="B226" s="199"/>
      <c r="C226" s="200"/>
      <c r="D226" s="200"/>
      <c r="E226" s="200"/>
      <c r="F226" s="200"/>
      <c r="G226" s="186"/>
      <c r="H226" s="36"/>
      <c r="I226" s="279"/>
      <c r="J226" s="273"/>
      <c r="K226" s="201"/>
      <c r="L226" s="274"/>
      <c r="M226" s="202"/>
      <c r="N226" s="203"/>
      <c r="O226" s="204"/>
    </row>
    <row r="227" spans="2:15" ht="15" customHeight="1">
      <c r="B227" s="320" t="s">
        <v>164</v>
      </c>
      <c r="C227" s="321"/>
      <c r="D227" s="205"/>
      <c r="E227" s="205"/>
      <c r="F227" s="205"/>
      <c r="G227" s="206"/>
      <c r="H227" s="205"/>
      <c r="I227" s="280"/>
      <c r="J227" s="205"/>
      <c r="K227" s="207">
        <f>SUM(K222:K226)</f>
        <v>9884.1</v>
      </c>
      <c r="L227" s="275"/>
      <c r="M227" s="208">
        <f>SUM(M222:M226)</f>
        <v>6831.2699999999995</v>
      </c>
      <c r="N227" s="209"/>
      <c r="O227" s="210">
        <f>+K227-M227</f>
        <v>3052.830000000001</v>
      </c>
    </row>
    <row r="228" spans="2:15" ht="9" customHeight="1">
      <c r="B228" s="153"/>
      <c r="C228" s="154"/>
      <c r="D228" s="123"/>
      <c r="E228" s="123"/>
      <c r="F228" s="123"/>
      <c r="G228" s="155"/>
      <c r="H228" s="123"/>
      <c r="I228" s="156"/>
      <c r="J228" s="152"/>
      <c r="K228" s="156"/>
      <c r="L228" s="156"/>
      <c r="M228" s="156"/>
      <c r="N228" s="156"/>
      <c r="O228" s="156"/>
    </row>
    <row r="229" spans="2:15" ht="21" customHeight="1">
      <c r="B229" s="120" t="s">
        <v>149</v>
      </c>
      <c r="C229" s="322" t="s">
        <v>148</v>
      </c>
      <c r="D229" s="323"/>
      <c r="E229" s="323"/>
      <c r="F229" s="323"/>
      <c r="G229" s="323"/>
      <c r="H229" s="323"/>
      <c r="I229" s="323"/>
      <c r="J229" s="323"/>
      <c r="K229" s="323"/>
      <c r="L229" s="323"/>
      <c r="M229" s="323"/>
      <c r="N229" s="323"/>
      <c r="O229" s="323"/>
    </row>
    <row r="230" spans="1:15" ht="18.75" customHeight="1">
      <c r="A230" s="64" t="s">
        <v>88</v>
      </c>
      <c r="B230" s="38" t="s">
        <v>89</v>
      </c>
      <c r="J230" s="62"/>
      <c r="K230" s="62"/>
      <c r="L230" s="62"/>
      <c r="M230" s="62"/>
      <c r="N230" s="62"/>
      <c r="O230" s="62"/>
    </row>
    <row r="231" spans="1:15" ht="13.5" customHeight="1">
      <c r="A231" s="64"/>
      <c r="B231" s="38"/>
      <c r="C231" s="62"/>
      <c r="D231" s="62"/>
      <c r="E231" s="62"/>
      <c r="F231" s="62"/>
      <c r="G231" s="129"/>
      <c r="H231" s="62"/>
      <c r="I231" s="62"/>
      <c r="J231" s="62"/>
      <c r="K231" s="62"/>
      <c r="L231" s="62"/>
      <c r="M231" s="62"/>
      <c r="N231" s="62"/>
      <c r="O231" s="62"/>
    </row>
    <row r="232" spans="2:15" ht="29.25" customHeight="1">
      <c r="B232" s="317" t="s">
        <v>226</v>
      </c>
      <c r="C232" s="317"/>
      <c r="D232" s="317"/>
      <c r="E232" s="317"/>
      <c r="F232" s="317"/>
      <c r="G232" s="317"/>
      <c r="H232" s="317"/>
      <c r="I232" s="317"/>
      <c r="J232" s="317"/>
      <c r="K232" s="317"/>
      <c r="L232" s="317"/>
      <c r="M232" s="317"/>
      <c r="N232" s="317"/>
      <c r="O232" s="317"/>
    </row>
    <row r="233" ht="11.25" customHeight="1"/>
    <row r="234" spans="1:15" ht="12" customHeight="1">
      <c r="A234" s="64" t="s">
        <v>90</v>
      </c>
      <c r="B234" s="85" t="s">
        <v>91</v>
      </c>
      <c r="C234" s="88"/>
      <c r="D234" s="88"/>
      <c r="E234" s="88"/>
      <c r="F234" s="88"/>
      <c r="G234" s="132"/>
      <c r="H234" s="88"/>
      <c r="I234" s="88"/>
      <c r="J234" s="88"/>
      <c r="K234" s="88"/>
      <c r="L234" s="88"/>
      <c r="M234" s="88"/>
      <c r="N234" s="88"/>
      <c r="O234" s="88"/>
    </row>
    <row r="235" spans="1:15" ht="11.25" customHeight="1">
      <c r="A235" s="64"/>
      <c r="B235" s="85"/>
      <c r="C235" s="88"/>
      <c r="D235" s="88"/>
      <c r="E235" s="88"/>
      <c r="F235" s="88"/>
      <c r="G235" s="132"/>
      <c r="H235" s="88"/>
      <c r="I235" s="88"/>
      <c r="J235" s="88"/>
      <c r="K235" s="88"/>
      <c r="L235" s="88"/>
      <c r="M235" s="88"/>
      <c r="N235" s="88"/>
      <c r="O235" s="88"/>
    </row>
    <row r="236" spans="2:15" ht="12" customHeight="1">
      <c r="B236" s="324" t="s">
        <v>99</v>
      </c>
      <c r="C236" s="324"/>
      <c r="D236" s="324"/>
      <c r="E236" s="324"/>
      <c r="F236" s="324"/>
      <c r="G236" s="324"/>
      <c r="H236" s="324"/>
      <c r="I236" s="324"/>
      <c r="J236" s="324"/>
      <c r="K236" s="324"/>
      <c r="L236" s="324"/>
      <c r="M236" s="324"/>
      <c r="N236" s="324"/>
      <c r="O236" s="324"/>
    </row>
    <row r="237" spans="2:15" ht="17.25" customHeight="1">
      <c r="B237" s="324"/>
      <c r="C237" s="324"/>
      <c r="D237" s="324"/>
      <c r="E237" s="324"/>
      <c r="F237" s="324"/>
      <c r="G237" s="324"/>
      <c r="H237" s="324"/>
      <c r="I237" s="324"/>
      <c r="J237" s="324"/>
      <c r="K237" s="324"/>
      <c r="L237" s="324"/>
      <c r="M237" s="324"/>
      <c r="N237" s="324"/>
      <c r="O237" s="324"/>
    </row>
    <row r="238" spans="2:15" ht="8.25" customHeight="1">
      <c r="B238" s="88"/>
      <c r="C238" s="88"/>
      <c r="D238" s="88"/>
      <c r="E238" s="88"/>
      <c r="F238" s="88"/>
      <c r="G238" s="132"/>
      <c r="H238" s="88"/>
      <c r="I238" s="88"/>
      <c r="J238" s="88"/>
      <c r="K238" s="88"/>
      <c r="L238" s="88"/>
      <c r="M238" s="88"/>
      <c r="N238" s="88"/>
      <c r="O238" s="88"/>
    </row>
    <row r="239" spans="1:15" ht="12" customHeight="1">
      <c r="A239" s="64" t="s">
        <v>92</v>
      </c>
      <c r="B239" s="38" t="s">
        <v>93</v>
      </c>
      <c r="C239" s="65"/>
      <c r="D239" s="65"/>
      <c r="E239" s="65"/>
      <c r="F239" s="65"/>
      <c r="G239" s="133"/>
      <c r="H239" s="65"/>
      <c r="I239" s="65"/>
      <c r="J239" s="65"/>
      <c r="K239" s="65"/>
      <c r="L239" s="65"/>
      <c r="M239" s="65"/>
      <c r="N239" s="65"/>
      <c r="O239" s="65"/>
    </row>
    <row r="240" spans="1:15" ht="12" customHeight="1">
      <c r="A240" s="64"/>
      <c r="B240" s="38"/>
      <c r="C240" s="65"/>
      <c r="D240" s="65"/>
      <c r="E240" s="65"/>
      <c r="F240" s="65"/>
      <c r="G240" s="133"/>
      <c r="H240" s="65"/>
      <c r="I240" s="65"/>
      <c r="J240" s="65"/>
      <c r="K240" s="65"/>
      <c r="L240" s="65"/>
      <c r="M240" s="65"/>
      <c r="N240" s="65"/>
      <c r="O240" s="65"/>
    </row>
    <row r="241" spans="2:15" ht="12" customHeight="1">
      <c r="B241" s="318" t="s">
        <v>136</v>
      </c>
      <c r="C241" s="319"/>
      <c r="D241" s="319"/>
      <c r="E241" s="319"/>
      <c r="F241" s="319"/>
      <c r="G241" s="319"/>
      <c r="H241" s="319"/>
      <c r="I241" s="319"/>
      <c r="J241" s="319"/>
      <c r="K241" s="319"/>
      <c r="L241" s="319"/>
      <c r="M241" s="319"/>
      <c r="N241" s="319"/>
      <c r="O241" s="319"/>
    </row>
    <row r="242" spans="2:15" ht="16.5" customHeight="1">
      <c r="B242" s="319"/>
      <c r="C242" s="319"/>
      <c r="D242" s="319"/>
      <c r="E242" s="319"/>
      <c r="F242" s="319"/>
      <c r="G242" s="319"/>
      <c r="H242" s="319"/>
      <c r="I242" s="319"/>
      <c r="J242" s="319"/>
      <c r="K242" s="319"/>
      <c r="L242" s="319"/>
      <c r="M242" s="319"/>
      <c r="N242" s="319"/>
      <c r="O242" s="319"/>
    </row>
    <row r="244" spans="1:2" ht="12.75">
      <c r="A244" s="64" t="s">
        <v>94</v>
      </c>
      <c r="B244" s="38" t="s">
        <v>202</v>
      </c>
    </row>
    <row r="245" spans="1:2" ht="12.75">
      <c r="A245" s="64"/>
      <c r="B245" s="38"/>
    </row>
    <row r="246" spans="2:21" ht="69" customHeight="1">
      <c r="B246" s="314" t="s">
        <v>231</v>
      </c>
      <c r="C246" s="314"/>
      <c r="D246" s="314"/>
      <c r="E246" s="314"/>
      <c r="F246" s="314"/>
      <c r="G246" s="314"/>
      <c r="H246" s="314"/>
      <c r="I246" s="314"/>
      <c r="J246" s="314"/>
      <c r="K246" s="314"/>
      <c r="L246" s="314"/>
      <c r="M246" s="314"/>
      <c r="N246" s="314"/>
      <c r="O246" s="314"/>
      <c r="R246" s="313"/>
      <c r="S246" s="313"/>
      <c r="T246" s="313"/>
      <c r="U246" s="313"/>
    </row>
    <row r="247" spans="2:15" ht="6.75" customHeight="1">
      <c r="B247" s="151"/>
      <c r="C247" s="151"/>
      <c r="D247" s="151"/>
      <c r="E247" s="151"/>
      <c r="F247" s="151"/>
      <c r="G247" s="151"/>
      <c r="H247" s="151"/>
      <c r="I247" s="151"/>
      <c r="J247" s="151"/>
      <c r="K247" s="151"/>
      <c r="L247" s="151"/>
      <c r="M247" s="151"/>
      <c r="N247" s="151"/>
      <c r="O247" s="151"/>
    </row>
    <row r="248" spans="2:15" ht="13.5" customHeight="1">
      <c r="B248" s="314" t="s">
        <v>204</v>
      </c>
      <c r="C248" s="314"/>
      <c r="D248" s="314"/>
      <c r="E248" s="314"/>
      <c r="F248" s="314"/>
      <c r="G248" s="314"/>
      <c r="H248" s="314"/>
      <c r="I248" s="314"/>
      <c r="J248" s="314"/>
      <c r="K248" s="314"/>
      <c r="L248" s="314"/>
      <c r="M248" s="314"/>
      <c r="N248" s="314"/>
      <c r="O248" s="314"/>
    </row>
    <row r="249" spans="2:15" ht="6.75" customHeight="1">
      <c r="B249" s="151"/>
      <c r="C249" s="151"/>
      <c r="D249" s="151"/>
      <c r="E249" s="151"/>
      <c r="F249" s="151"/>
      <c r="G249" s="151"/>
      <c r="H249" s="151"/>
      <c r="I249" s="151"/>
      <c r="J249" s="151"/>
      <c r="K249" s="151"/>
      <c r="L249" s="151"/>
      <c r="M249" s="151"/>
      <c r="N249" s="151"/>
      <c r="O249" s="151"/>
    </row>
    <row r="250" spans="2:15" ht="16.5" customHeight="1">
      <c r="B250" s="314" t="s">
        <v>203</v>
      </c>
      <c r="C250" s="314"/>
      <c r="D250" s="314"/>
      <c r="E250" s="314"/>
      <c r="F250" s="314"/>
      <c r="G250" s="314"/>
      <c r="H250" s="314"/>
      <c r="I250" s="314"/>
      <c r="J250" s="314"/>
      <c r="K250" s="314"/>
      <c r="L250" s="314"/>
      <c r="M250" s="314"/>
      <c r="N250" s="314"/>
      <c r="O250" s="314"/>
    </row>
    <row r="251" ht="12" customHeight="1"/>
    <row r="252" spans="1:15" ht="12.75" customHeight="1" hidden="1">
      <c r="A252" s="64"/>
      <c r="B252" s="334"/>
      <c r="C252" s="334"/>
      <c r="D252" s="334"/>
      <c r="E252" s="334"/>
      <c r="F252" s="334"/>
      <c r="G252" s="334"/>
      <c r="H252" s="334"/>
      <c r="I252" s="334"/>
      <c r="J252" s="334"/>
      <c r="K252" s="334"/>
      <c r="L252" s="334"/>
      <c r="M252" s="334"/>
      <c r="N252" s="334"/>
      <c r="O252" s="334"/>
    </row>
    <row r="253" spans="2:15" ht="12.75" customHeight="1" hidden="1">
      <c r="B253" s="334"/>
      <c r="C253" s="334"/>
      <c r="D253" s="334"/>
      <c r="E253" s="334"/>
      <c r="F253" s="334"/>
      <c r="G253" s="334"/>
      <c r="H253" s="334"/>
      <c r="I253" s="334"/>
      <c r="J253" s="334"/>
      <c r="K253" s="334"/>
      <c r="L253" s="334"/>
      <c r="M253" s="334"/>
      <c r="N253" s="334"/>
      <c r="O253" s="334"/>
    </row>
    <row r="254" ht="0.75" customHeight="1" hidden="1"/>
    <row r="255" spans="1:2" ht="12.75">
      <c r="A255" s="64" t="s">
        <v>150</v>
      </c>
      <c r="B255" s="38" t="s">
        <v>95</v>
      </c>
    </row>
    <row r="256" ht="10.5" customHeight="1"/>
    <row r="257" spans="2:3" ht="12.75">
      <c r="B257" s="35" t="s">
        <v>108</v>
      </c>
      <c r="C257" s="69" t="s">
        <v>96</v>
      </c>
    </row>
    <row r="259" spans="3:15" ht="12.75" customHeight="1">
      <c r="C259" s="316" t="s">
        <v>151</v>
      </c>
      <c r="D259" s="316"/>
      <c r="E259" s="316"/>
      <c r="F259" s="316"/>
      <c r="G259" s="316"/>
      <c r="H259" s="316"/>
      <c r="I259" s="316"/>
      <c r="J259" s="316"/>
      <c r="K259" s="316"/>
      <c r="L259" s="316"/>
      <c r="M259" s="316"/>
      <c r="N259" s="316"/>
      <c r="O259" s="316"/>
    </row>
    <row r="260" spans="3:15" ht="12.75">
      <c r="C260" s="316"/>
      <c r="D260" s="316"/>
      <c r="E260" s="316"/>
      <c r="F260" s="316"/>
      <c r="G260" s="316"/>
      <c r="H260" s="316"/>
      <c r="I260" s="316"/>
      <c r="J260" s="316"/>
      <c r="K260" s="316"/>
      <c r="L260" s="316"/>
      <c r="M260" s="316"/>
      <c r="N260" s="316"/>
      <c r="O260" s="316"/>
    </row>
    <row r="261" spans="3:15" ht="12.75">
      <c r="C261" s="95"/>
      <c r="D261" s="95"/>
      <c r="E261" s="95"/>
      <c r="F261" s="95"/>
      <c r="G261" s="95"/>
      <c r="H261" s="95"/>
      <c r="I261" s="95"/>
      <c r="J261" s="95"/>
      <c r="K261" s="95"/>
      <c r="L261" s="95"/>
      <c r="M261" s="95"/>
      <c r="N261" s="95"/>
      <c r="O261" s="95"/>
    </row>
    <row r="262" spans="1:15" ht="34.5" customHeight="1">
      <c r="A262" s="66"/>
      <c r="B262" s="289"/>
      <c r="C262" s="249" t="s">
        <v>248</v>
      </c>
      <c r="D262" s="238"/>
      <c r="E262" s="238"/>
      <c r="F262" s="238"/>
      <c r="G262" s="238"/>
      <c r="H262" s="238"/>
      <c r="I262" s="238"/>
      <c r="J262" s="238"/>
      <c r="K262" s="238"/>
      <c r="L262" s="238"/>
      <c r="M262" s="238"/>
      <c r="N262" s="238"/>
      <c r="O262" s="238"/>
    </row>
    <row r="263" spans="3:15" ht="12.75">
      <c r="C263" s="95"/>
      <c r="D263" s="95"/>
      <c r="E263" s="95"/>
      <c r="F263" s="95"/>
      <c r="G263" s="95"/>
      <c r="H263" s="95"/>
      <c r="I263" s="95"/>
      <c r="J263" s="95"/>
      <c r="K263" s="95"/>
      <c r="L263" s="95"/>
      <c r="M263" s="95"/>
      <c r="N263" s="95"/>
      <c r="O263" s="95"/>
    </row>
    <row r="264" spans="9:15" ht="12.75">
      <c r="I264" s="310" t="s">
        <v>154</v>
      </c>
      <c r="J264" s="311"/>
      <c r="K264" s="311"/>
      <c r="L264" s="264"/>
      <c r="M264" s="242" t="s">
        <v>152</v>
      </c>
      <c r="N264" s="309"/>
      <c r="O264" s="309"/>
    </row>
    <row r="265" spans="3:15" ht="12.75" customHeight="1">
      <c r="C265" s="117"/>
      <c r="D265" s="117"/>
      <c r="E265" s="117"/>
      <c r="F265" s="117"/>
      <c r="G265" s="139"/>
      <c r="H265" s="117"/>
      <c r="I265" s="264" t="s">
        <v>48</v>
      </c>
      <c r="J265" s="264"/>
      <c r="K265" s="264" t="s">
        <v>243</v>
      </c>
      <c r="L265" s="264"/>
      <c r="M265" s="264"/>
      <c r="N265" s="118"/>
      <c r="O265" s="118" t="s">
        <v>243</v>
      </c>
    </row>
    <row r="266" spans="3:15" ht="12.75" customHeight="1">
      <c r="C266" s="117"/>
      <c r="D266" s="117"/>
      <c r="E266" s="117"/>
      <c r="F266" s="117"/>
      <c r="G266" s="139"/>
      <c r="H266" s="117"/>
      <c r="I266" s="264" t="s">
        <v>49</v>
      </c>
      <c r="J266" s="264"/>
      <c r="K266" s="264" t="s">
        <v>244</v>
      </c>
      <c r="L266" s="264"/>
      <c r="M266" s="264" t="s">
        <v>48</v>
      </c>
      <c r="N266" s="118"/>
      <c r="O266" s="118" t="s">
        <v>246</v>
      </c>
    </row>
    <row r="267" spans="3:15" ht="12.75" customHeight="1">
      <c r="C267" s="117"/>
      <c r="D267" s="117"/>
      <c r="E267" s="117"/>
      <c r="F267" s="117"/>
      <c r="G267" s="139"/>
      <c r="H267" s="117"/>
      <c r="I267" s="264" t="s">
        <v>48</v>
      </c>
      <c r="J267" s="264"/>
      <c r="K267" s="264" t="s">
        <v>51</v>
      </c>
      <c r="L267" s="264"/>
      <c r="M267" s="264" t="s">
        <v>49</v>
      </c>
      <c r="N267" s="118"/>
      <c r="O267" s="264" t="s">
        <v>51</v>
      </c>
    </row>
    <row r="268" spans="3:15" ht="12.75" customHeight="1">
      <c r="C268" s="117"/>
      <c r="D268" s="117"/>
      <c r="E268" s="117"/>
      <c r="F268" s="117"/>
      <c r="G268" s="139"/>
      <c r="H268" s="117"/>
      <c r="I268" s="276" t="s">
        <v>241</v>
      </c>
      <c r="J268" s="264"/>
      <c r="K268" s="276" t="s">
        <v>242</v>
      </c>
      <c r="L268" s="264"/>
      <c r="M268" s="277" t="s">
        <v>52</v>
      </c>
      <c r="N268" s="118"/>
      <c r="O268" s="277" t="s">
        <v>247</v>
      </c>
    </row>
    <row r="269" spans="3:15" ht="12.75">
      <c r="C269" s="265"/>
      <c r="D269" s="265"/>
      <c r="E269" s="265"/>
      <c r="F269" s="265"/>
      <c r="G269" s="266"/>
      <c r="H269" s="265"/>
      <c r="I269" s="118" t="s">
        <v>214</v>
      </c>
      <c r="J269" s="117"/>
      <c r="K269" s="118" t="s">
        <v>215</v>
      </c>
      <c r="L269" s="118"/>
      <c r="M269" s="118" t="str">
        <f>+I269</f>
        <v>30.09.06</v>
      </c>
      <c r="N269" s="118"/>
      <c r="O269" s="118" t="str">
        <f>+K269</f>
        <v>30.09.05</v>
      </c>
    </row>
    <row r="270" spans="3:15" ht="12.75">
      <c r="C270" s="233"/>
      <c r="D270" s="233"/>
      <c r="E270" s="233"/>
      <c r="F270" s="233"/>
      <c r="G270" s="233"/>
      <c r="H270" s="233"/>
      <c r="I270" s="118" t="s">
        <v>10</v>
      </c>
      <c r="J270" s="117"/>
      <c r="K270" s="118" t="s">
        <v>10</v>
      </c>
      <c r="L270" s="118"/>
      <c r="M270" s="118" t="s">
        <v>10</v>
      </c>
      <c r="N270" s="118"/>
      <c r="O270" s="118" t="s">
        <v>10</v>
      </c>
    </row>
    <row r="271" spans="3:15" ht="7.5" customHeight="1">
      <c r="C271" s="233"/>
      <c r="D271" s="233"/>
      <c r="E271" s="233"/>
      <c r="F271" s="233"/>
      <c r="G271" s="267"/>
      <c r="H271" s="233"/>
      <c r="I271" s="118"/>
      <c r="J271" s="117"/>
      <c r="K271" s="118"/>
      <c r="L271" s="118"/>
      <c r="M271" s="118"/>
      <c r="N271" s="118"/>
      <c r="O271" s="118"/>
    </row>
    <row r="272" spans="3:15" ht="12.75">
      <c r="C272" s="268" t="s">
        <v>156</v>
      </c>
      <c r="D272" s="268"/>
      <c r="E272" s="268"/>
      <c r="F272" s="268"/>
      <c r="G272" s="268"/>
      <c r="H272" s="268"/>
      <c r="I272" s="121">
        <f>+CIS!F39</f>
        <v>508150</v>
      </c>
      <c r="J272" s="117"/>
      <c r="K272" s="121">
        <f>+CIS!H39</f>
        <v>541980</v>
      </c>
      <c r="L272" s="121"/>
      <c r="M272" s="121">
        <f>+CIS!J39</f>
        <v>1018342</v>
      </c>
      <c r="N272" s="121"/>
      <c r="O272" s="121">
        <f>+CIS!L39</f>
        <v>535676</v>
      </c>
    </row>
    <row r="273" spans="3:15" ht="27" customHeight="1">
      <c r="C273" s="312" t="s">
        <v>181</v>
      </c>
      <c r="D273" s="312"/>
      <c r="E273" s="312"/>
      <c r="F273" s="312"/>
      <c r="G273" s="312"/>
      <c r="H273" s="268"/>
      <c r="I273" s="287">
        <v>163000000</v>
      </c>
      <c r="J273" s="288"/>
      <c r="K273" s="287">
        <v>31598035</v>
      </c>
      <c r="L273" s="287"/>
      <c r="M273" s="287">
        <v>163000000</v>
      </c>
      <c r="N273" s="287"/>
      <c r="O273" s="287">
        <v>7964436</v>
      </c>
    </row>
    <row r="274" spans="3:15" ht="12.75">
      <c r="C274" s="268"/>
      <c r="D274" s="268"/>
      <c r="E274" s="268"/>
      <c r="F274" s="268"/>
      <c r="G274" s="268"/>
      <c r="H274" s="268"/>
      <c r="I274" s="117"/>
      <c r="J274" s="117"/>
      <c r="K274" s="117"/>
      <c r="L274" s="117"/>
      <c r="M274" s="117"/>
      <c r="N274" s="117"/>
      <c r="O274" s="117"/>
    </row>
    <row r="275" spans="3:15" ht="12.75">
      <c r="C275" s="269" t="s">
        <v>157</v>
      </c>
      <c r="D275" s="269"/>
      <c r="E275" s="269"/>
      <c r="F275" s="269"/>
      <c r="G275" s="269"/>
      <c r="H275" s="269"/>
      <c r="I275" s="232">
        <f>I272/I273*100</f>
        <v>0.3117484662576687</v>
      </c>
      <c r="J275" s="119"/>
      <c r="K275" s="232">
        <f>K272/K273*100</f>
        <v>1.715233241560749</v>
      </c>
      <c r="L275" s="232"/>
      <c r="M275" s="232">
        <f>M272/M273*100</f>
        <v>0.6247496932515337</v>
      </c>
      <c r="N275" s="232"/>
      <c r="O275" s="232">
        <f>O272/O273*100</f>
        <v>6.7258497651308895</v>
      </c>
    </row>
    <row r="277" spans="2:3" ht="10.5" customHeight="1">
      <c r="B277" s="35" t="s">
        <v>109</v>
      </c>
      <c r="C277" s="69" t="s">
        <v>97</v>
      </c>
    </row>
    <row r="278" ht="12.75" customHeight="1"/>
    <row r="279" spans="3:15" ht="32.25" customHeight="1">
      <c r="C279" s="324" t="s">
        <v>185</v>
      </c>
      <c r="D279" s="324"/>
      <c r="E279" s="324"/>
      <c r="F279" s="324"/>
      <c r="G279" s="324"/>
      <c r="H279" s="324"/>
      <c r="I279" s="324"/>
      <c r="J279" s="324"/>
      <c r="K279" s="324"/>
      <c r="L279" s="324"/>
      <c r="M279" s="324"/>
      <c r="N279" s="324"/>
      <c r="O279" s="324"/>
    </row>
    <row r="280" ht="29.25" customHeight="1"/>
    <row r="281" spans="2:15" ht="12.75">
      <c r="B281" s="62"/>
      <c r="C281" s="62"/>
      <c r="D281" s="62"/>
      <c r="E281" s="62"/>
      <c r="F281" s="62"/>
      <c r="G281" s="129"/>
      <c r="H281" s="62"/>
      <c r="I281" s="62"/>
      <c r="J281" s="62"/>
      <c r="K281" s="62"/>
      <c r="L281" s="62"/>
      <c r="M281" s="62"/>
      <c r="N281" s="62"/>
      <c r="O281" s="62"/>
    </row>
    <row r="287" ht="12.75">
      <c r="A287" s="64"/>
    </row>
    <row r="288" ht="10.5" customHeight="1"/>
    <row r="289" ht="13.5" customHeight="1"/>
    <row r="293" ht="12.75">
      <c r="A293" s="64"/>
    </row>
    <row r="294" ht="10.5" customHeight="1"/>
    <row r="298" ht="12.75">
      <c r="A298" s="64"/>
    </row>
    <row r="299" ht="10.5" customHeight="1"/>
    <row r="303" ht="12.75">
      <c r="A303" s="64"/>
    </row>
    <row r="304" ht="10.5" customHeight="1"/>
    <row r="309" ht="12.75">
      <c r="A309" s="64"/>
    </row>
    <row r="310" ht="10.5" customHeight="1"/>
    <row r="315" ht="12.75">
      <c r="A315" s="64"/>
    </row>
    <row r="316" ht="10.5" customHeight="1"/>
    <row r="319" spans="2:15" ht="12.75">
      <c r="B319" s="65"/>
      <c r="C319" s="65"/>
      <c r="D319" s="65"/>
      <c r="E319" s="65"/>
      <c r="F319" s="65"/>
      <c r="G319" s="133"/>
      <c r="H319" s="65"/>
      <c r="I319" s="65"/>
      <c r="J319" s="65"/>
      <c r="K319" s="65"/>
      <c r="L319" s="65"/>
      <c r="M319" s="65"/>
      <c r="N319" s="65"/>
      <c r="O319" s="65"/>
    </row>
    <row r="320" spans="2:15" ht="12.75">
      <c r="B320" s="65"/>
      <c r="C320" s="65"/>
      <c r="D320" s="65"/>
      <c r="E320" s="65"/>
      <c r="F320" s="65"/>
      <c r="G320" s="133"/>
      <c r="H320" s="65"/>
      <c r="I320" s="65"/>
      <c r="J320" s="65"/>
      <c r="K320" s="65"/>
      <c r="L320" s="65"/>
      <c r="M320" s="65"/>
      <c r="N320" s="65"/>
      <c r="O320" s="65"/>
    </row>
    <row r="321" s="90" customFormat="1" ht="12.75">
      <c r="G321" s="140"/>
    </row>
    <row r="322" s="90" customFormat="1" ht="12.75">
      <c r="G322" s="140"/>
    </row>
    <row r="323" s="90" customFormat="1" ht="12.75">
      <c r="G323" s="140"/>
    </row>
    <row r="324" s="90" customFormat="1" ht="12.75">
      <c r="G324" s="140"/>
    </row>
    <row r="325" s="90" customFormat="1" ht="12.75">
      <c r="G325" s="140"/>
    </row>
    <row r="326" s="90" customFormat="1" ht="12.75">
      <c r="G326" s="140"/>
    </row>
    <row r="327" s="90" customFormat="1" ht="12.75">
      <c r="G327" s="140"/>
    </row>
    <row r="328" s="90" customFormat="1" ht="12.75">
      <c r="G328" s="140"/>
    </row>
    <row r="329" s="90" customFormat="1" ht="12.75">
      <c r="G329" s="140"/>
    </row>
    <row r="330" s="90" customFormat="1" ht="12.75">
      <c r="G330" s="140"/>
    </row>
    <row r="331" s="90" customFormat="1" ht="12.75">
      <c r="G331" s="140"/>
    </row>
    <row r="332" s="90" customFormat="1" ht="12.75">
      <c r="G332" s="140"/>
    </row>
    <row r="333" s="90" customFormat="1" ht="12.75">
      <c r="G333" s="140"/>
    </row>
    <row r="334" s="90" customFormat="1" ht="12.75">
      <c r="G334" s="140"/>
    </row>
    <row r="335" s="90" customFormat="1" ht="12.75">
      <c r="G335" s="140"/>
    </row>
    <row r="336" s="90" customFormat="1" ht="12.75">
      <c r="G336" s="140"/>
    </row>
    <row r="337" s="90" customFormat="1" ht="12.75">
      <c r="G337" s="140"/>
    </row>
    <row r="338" s="90" customFormat="1" ht="12.75">
      <c r="G338" s="140"/>
    </row>
    <row r="339" s="90" customFormat="1" ht="12.75">
      <c r="G339" s="140"/>
    </row>
    <row r="340" s="90" customFormat="1" ht="12.75">
      <c r="G340" s="140"/>
    </row>
    <row r="341" s="90" customFormat="1" ht="12.75">
      <c r="G341" s="140"/>
    </row>
    <row r="342" s="90" customFormat="1" ht="12.75">
      <c r="G342" s="140"/>
    </row>
    <row r="343" s="90" customFormat="1" ht="12.75">
      <c r="G343" s="140"/>
    </row>
    <row r="344" s="90" customFormat="1" ht="12.75">
      <c r="G344" s="140"/>
    </row>
    <row r="345" s="90" customFormat="1" ht="12.75">
      <c r="G345" s="140"/>
    </row>
    <row r="346" s="90" customFormat="1" ht="12.75">
      <c r="G346" s="140"/>
    </row>
    <row r="347" s="90" customFormat="1" ht="12.75">
      <c r="G347" s="140"/>
    </row>
    <row r="348" s="90" customFormat="1" ht="12.75">
      <c r="G348" s="140"/>
    </row>
    <row r="349" s="90" customFormat="1" ht="12.75">
      <c r="G349" s="140"/>
    </row>
    <row r="350" s="90" customFormat="1" ht="12.75">
      <c r="G350" s="140"/>
    </row>
    <row r="351" s="90" customFormat="1" ht="12.75">
      <c r="G351" s="140"/>
    </row>
    <row r="352" s="90" customFormat="1" ht="12.75">
      <c r="G352" s="140"/>
    </row>
    <row r="353" s="90" customFormat="1" ht="12.75">
      <c r="G353" s="140"/>
    </row>
    <row r="354" s="90" customFormat="1" ht="12.75">
      <c r="G354" s="140"/>
    </row>
    <row r="355" s="90" customFormat="1" ht="12.75">
      <c r="G355" s="140"/>
    </row>
    <row r="356" s="90" customFormat="1" ht="12.75">
      <c r="G356" s="140"/>
    </row>
    <row r="357" s="90" customFormat="1" ht="12.75">
      <c r="G357" s="140"/>
    </row>
    <row r="358" s="90" customFormat="1" ht="12.75">
      <c r="G358" s="140"/>
    </row>
    <row r="359" s="90" customFormat="1" ht="12.75">
      <c r="G359" s="140"/>
    </row>
    <row r="360" s="90" customFormat="1" ht="12.75">
      <c r="G360" s="140"/>
    </row>
    <row r="361" s="90" customFormat="1" ht="12.75">
      <c r="G361" s="140"/>
    </row>
    <row r="362" s="90" customFormat="1" ht="12.75">
      <c r="G362" s="140"/>
    </row>
    <row r="363" s="90" customFormat="1" ht="12.75">
      <c r="G363" s="140"/>
    </row>
    <row r="364" s="90" customFormat="1" ht="12.75">
      <c r="G364" s="140"/>
    </row>
    <row r="365" s="90" customFormat="1" ht="12.75">
      <c r="G365" s="140"/>
    </row>
    <row r="366" s="90" customFormat="1" ht="12.75">
      <c r="G366" s="140"/>
    </row>
    <row r="367" s="90" customFormat="1" ht="12.75">
      <c r="G367" s="140"/>
    </row>
    <row r="368" s="90" customFormat="1" ht="12.75">
      <c r="G368" s="140"/>
    </row>
    <row r="369" s="90" customFormat="1" ht="12.75">
      <c r="G369" s="140"/>
    </row>
    <row r="370" s="90" customFormat="1" ht="12.75">
      <c r="G370" s="140"/>
    </row>
    <row r="371" s="90" customFormat="1" ht="12.75">
      <c r="G371" s="140"/>
    </row>
    <row r="372" s="90" customFormat="1" ht="12.75">
      <c r="G372" s="140"/>
    </row>
    <row r="373" s="90" customFormat="1" ht="12.75">
      <c r="G373" s="140"/>
    </row>
    <row r="374" s="90" customFormat="1" ht="12.75">
      <c r="G374" s="140"/>
    </row>
    <row r="375" s="90" customFormat="1" ht="12.75">
      <c r="G375" s="140"/>
    </row>
    <row r="376" s="90" customFormat="1" ht="12.75">
      <c r="G376" s="140"/>
    </row>
    <row r="377" s="90" customFormat="1" ht="12.75">
      <c r="G377" s="140"/>
    </row>
    <row r="378" s="90" customFormat="1" ht="12.75">
      <c r="G378" s="140"/>
    </row>
    <row r="379" s="90" customFormat="1" ht="12.75">
      <c r="G379" s="140"/>
    </row>
    <row r="380" s="90" customFormat="1" ht="12.75">
      <c r="G380" s="140"/>
    </row>
    <row r="381" s="90" customFormat="1" ht="12.75">
      <c r="G381" s="140"/>
    </row>
    <row r="382" s="90" customFormat="1" ht="12.75">
      <c r="G382" s="140"/>
    </row>
    <row r="383" s="90" customFormat="1" ht="12.75">
      <c r="G383" s="140"/>
    </row>
    <row r="384" s="90" customFormat="1" ht="12.75">
      <c r="G384" s="140"/>
    </row>
    <row r="385" s="90" customFormat="1" ht="12.75">
      <c r="G385" s="140"/>
    </row>
    <row r="386" s="90" customFormat="1" ht="12.75">
      <c r="G386" s="140"/>
    </row>
    <row r="387" s="90" customFormat="1" ht="12.75">
      <c r="G387" s="140"/>
    </row>
    <row r="388" s="90" customFormat="1" ht="12.75">
      <c r="G388" s="140"/>
    </row>
    <row r="389" s="90" customFormat="1" ht="12.75">
      <c r="G389" s="140"/>
    </row>
    <row r="390" s="90" customFormat="1" ht="12.75">
      <c r="G390" s="140"/>
    </row>
    <row r="391" s="90" customFormat="1" ht="12.75">
      <c r="G391" s="140"/>
    </row>
    <row r="392" s="90" customFormat="1" ht="12.75">
      <c r="G392" s="140"/>
    </row>
    <row r="393" s="90" customFormat="1" ht="12.75">
      <c r="G393" s="140"/>
    </row>
    <row r="394" s="90" customFormat="1" ht="12.75">
      <c r="G394" s="140"/>
    </row>
    <row r="395" s="90" customFormat="1" ht="12.75">
      <c r="G395" s="140"/>
    </row>
    <row r="396" s="90" customFormat="1" ht="12.75">
      <c r="G396" s="140"/>
    </row>
    <row r="397" s="90" customFormat="1" ht="12.75">
      <c r="G397" s="140"/>
    </row>
    <row r="398" s="90" customFormat="1" ht="12.75">
      <c r="G398" s="140"/>
    </row>
    <row r="399" s="90" customFormat="1" ht="12.75">
      <c r="G399" s="140"/>
    </row>
    <row r="400" s="90" customFormat="1" ht="12.75">
      <c r="G400" s="140"/>
    </row>
    <row r="401" s="90" customFormat="1" ht="12.75">
      <c r="G401" s="140"/>
    </row>
    <row r="402" s="90" customFormat="1" ht="12.75">
      <c r="G402" s="140"/>
    </row>
    <row r="403" s="90" customFormat="1" ht="12.75">
      <c r="G403" s="140"/>
    </row>
    <row r="404" s="90" customFormat="1" ht="12.75">
      <c r="G404" s="140"/>
    </row>
    <row r="405" s="90" customFormat="1" ht="12.75">
      <c r="G405" s="140"/>
    </row>
    <row r="406" s="90" customFormat="1" ht="12.75">
      <c r="G406" s="140"/>
    </row>
    <row r="407" s="90" customFormat="1" ht="12.75">
      <c r="G407" s="140"/>
    </row>
    <row r="408" s="90" customFormat="1" ht="12.75">
      <c r="G408" s="140"/>
    </row>
    <row r="409" s="90" customFormat="1" ht="12.75">
      <c r="G409" s="140"/>
    </row>
    <row r="410" s="90" customFormat="1" ht="12.75">
      <c r="G410" s="140"/>
    </row>
    <row r="411" s="90" customFormat="1" ht="12.75">
      <c r="G411" s="140"/>
    </row>
    <row r="412" s="90" customFormat="1" ht="12.75">
      <c r="G412" s="140"/>
    </row>
    <row r="413" s="90" customFormat="1" ht="12.75">
      <c r="G413" s="140"/>
    </row>
    <row r="414" s="90" customFormat="1" ht="12.75">
      <c r="G414" s="140"/>
    </row>
    <row r="415" s="90" customFormat="1" ht="12.75">
      <c r="G415" s="140"/>
    </row>
    <row r="416" s="90" customFormat="1" ht="12.75">
      <c r="G416" s="140"/>
    </row>
    <row r="417" s="90" customFormat="1" ht="12.75">
      <c r="G417" s="140"/>
    </row>
    <row r="418" s="90" customFormat="1" ht="12.75">
      <c r="G418" s="140"/>
    </row>
    <row r="419" s="90" customFormat="1" ht="12.75">
      <c r="G419" s="140"/>
    </row>
    <row r="420" s="90" customFormat="1" ht="12.75">
      <c r="G420" s="140"/>
    </row>
    <row r="421" s="90" customFormat="1" ht="12.75">
      <c r="G421" s="140"/>
    </row>
    <row r="422" s="90" customFormat="1" ht="12.75">
      <c r="G422" s="140"/>
    </row>
    <row r="423" s="90" customFormat="1" ht="12.75">
      <c r="G423" s="140"/>
    </row>
    <row r="424" s="90" customFormat="1" ht="12.75">
      <c r="G424" s="140"/>
    </row>
    <row r="425" s="90" customFormat="1" ht="12.75">
      <c r="G425" s="140"/>
    </row>
    <row r="426" s="90" customFormat="1" ht="12.75">
      <c r="G426" s="140"/>
    </row>
    <row r="427" s="90" customFormat="1" ht="12.75">
      <c r="G427" s="140"/>
    </row>
    <row r="428" s="90" customFormat="1" ht="12.75">
      <c r="G428" s="140"/>
    </row>
    <row r="429" s="90" customFormat="1" ht="12.75">
      <c r="G429" s="140"/>
    </row>
    <row r="430" s="90" customFormat="1" ht="12.75">
      <c r="G430" s="140"/>
    </row>
    <row r="431" s="90" customFormat="1" ht="12.75">
      <c r="G431" s="140"/>
    </row>
    <row r="432" s="90" customFormat="1" ht="12.75">
      <c r="G432" s="140"/>
    </row>
    <row r="433" s="90" customFormat="1" ht="12.75">
      <c r="G433" s="140"/>
    </row>
    <row r="434" s="90" customFormat="1" ht="12.75">
      <c r="G434" s="140"/>
    </row>
    <row r="435" s="90" customFormat="1" ht="12.75">
      <c r="G435" s="140"/>
    </row>
    <row r="436" s="90" customFormat="1" ht="12.75">
      <c r="G436" s="140"/>
    </row>
    <row r="437" s="90" customFormat="1" ht="12.75">
      <c r="G437" s="140"/>
    </row>
    <row r="438" s="90" customFormat="1" ht="12.75">
      <c r="G438" s="140"/>
    </row>
    <row r="439" s="90" customFormat="1" ht="12.75">
      <c r="G439" s="140"/>
    </row>
    <row r="440" s="90" customFormat="1" ht="12.75">
      <c r="G440" s="140"/>
    </row>
    <row r="441" s="90" customFormat="1" ht="12.75">
      <c r="G441" s="140"/>
    </row>
    <row r="442" s="90" customFormat="1" ht="12.75">
      <c r="G442" s="140"/>
    </row>
    <row r="443" s="90" customFormat="1" ht="12.75">
      <c r="G443" s="140"/>
    </row>
    <row r="444" s="90" customFormat="1" ht="12.75">
      <c r="G444" s="140"/>
    </row>
    <row r="445" s="90" customFormat="1" ht="12.75">
      <c r="G445" s="140"/>
    </row>
    <row r="446" s="90" customFormat="1" ht="12.75">
      <c r="G446" s="140"/>
    </row>
    <row r="447" s="90" customFormat="1" ht="12.75">
      <c r="G447" s="140"/>
    </row>
    <row r="448" s="90" customFormat="1" ht="12.75">
      <c r="G448" s="140"/>
    </row>
    <row r="449" s="90" customFormat="1" ht="12.75">
      <c r="G449" s="140"/>
    </row>
    <row r="450" s="90" customFormat="1" ht="12.75">
      <c r="G450" s="140"/>
    </row>
    <row r="451" s="90" customFormat="1" ht="12.75">
      <c r="G451" s="140"/>
    </row>
    <row r="452" s="90" customFormat="1" ht="12.75">
      <c r="G452" s="140"/>
    </row>
    <row r="453" s="90" customFormat="1" ht="12.75">
      <c r="G453" s="140"/>
    </row>
    <row r="454" s="90" customFormat="1" ht="12.75">
      <c r="G454" s="140"/>
    </row>
    <row r="455" s="90" customFormat="1" ht="12.75">
      <c r="G455" s="140"/>
    </row>
    <row r="456" s="90" customFormat="1" ht="12.75">
      <c r="G456" s="140"/>
    </row>
    <row r="457" s="90" customFormat="1" ht="12.75">
      <c r="G457" s="140"/>
    </row>
    <row r="458" s="90" customFormat="1" ht="12.75">
      <c r="G458" s="140"/>
    </row>
    <row r="459" s="90" customFormat="1" ht="12.75">
      <c r="G459" s="140"/>
    </row>
    <row r="460" s="90" customFormat="1" ht="12.75">
      <c r="G460" s="140"/>
    </row>
    <row r="461" s="90" customFormat="1" ht="12.75">
      <c r="G461" s="140"/>
    </row>
    <row r="462" s="90" customFormat="1" ht="12.75">
      <c r="G462" s="140"/>
    </row>
    <row r="463" s="90" customFormat="1" ht="12.75">
      <c r="G463" s="140"/>
    </row>
    <row r="464" s="90" customFormat="1" ht="12.75">
      <c r="G464" s="140"/>
    </row>
    <row r="465" s="90" customFormat="1" ht="12.75">
      <c r="G465" s="140"/>
    </row>
    <row r="466" s="90" customFormat="1" ht="12.75">
      <c r="G466" s="140"/>
    </row>
    <row r="467" s="90" customFormat="1" ht="12.75">
      <c r="G467" s="140"/>
    </row>
    <row r="468" s="90" customFormat="1" ht="12.75">
      <c r="G468" s="140"/>
    </row>
    <row r="469" s="90" customFormat="1" ht="12.75">
      <c r="G469" s="140"/>
    </row>
    <row r="470" s="90" customFormat="1" ht="12.75">
      <c r="G470" s="140"/>
    </row>
    <row r="471" s="90" customFormat="1" ht="12.75">
      <c r="G471" s="140"/>
    </row>
    <row r="472" s="90" customFormat="1" ht="12.75">
      <c r="G472" s="140"/>
    </row>
    <row r="473" s="90" customFormat="1" ht="12.75">
      <c r="G473" s="140"/>
    </row>
    <row r="474" s="90" customFormat="1" ht="12.75">
      <c r="G474" s="140"/>
    </row>
    <row r="475" s="90" customFormat="1" ht="12.75">
      <c r="G475" s="140"/>
    </row>
    <row r="476" s="90" customFormat="1" ht="12.75">
      <c r="G476" s="140"/>
    </row>
    <row r="477" s="90" customFormat="1" ht="12.75">
      <c r="G477" s="140"/>
    </row>
    <row r="478" s="90" customFormat="1" ht="12.75">
      <c r="G478" s="140"/>
    </row>
    <row r="479" s="90" customFormat="1" ht="12.75">
      <c r="G479" s="140"/>
    </row>
    <row r="480" s="90" customFormat="1" ht="12.75">
      <c r="G480" s="140"/>
    </row>
    <row r="481" s="90" customFormat="1" ht="12.75">
      <c r="G481" s="140"/>
    </row>
    <row r="482" s="90" customFormat="1" ht="12.75">
      <c r="G482" s="140"/>
    </row>
    <row r="483" s="90" customFormat="1" ht="12.75">
      <c r="G483" s="140"/>
    </row>
    <row r="484" s="90" customFormat="1" ht="12.75">
      <c r="G484" s="140"/>
    </row>
    <row r="485" s="90" customFormat="1" ht="12.75">
      <c r="G485" s="140"/>
    </row>
    <row r="486" s="90" customFormat="1" ht="12.75">
      <c r="G486" s="140"/>
    </row>
    <row r="487" s="90" customFormat="1" ht="12.75">
      <c r="G487" s="140"/>
    </row>
    <row r="488" s="90" customFormat="1" ht="12.75">
      <c r="G488" s="140"/>
    </row>
    <row r="489" s="90" customFormat="1" ht="12.75">
      <c r="G489" s="140"/>
    </row>
    <row r="490" s="90" customFormat="1" ht="12.75">
      <c r="G490" s="140"/>
    </row>
    <row r="491" s="90" customFormat="1" ht="12.75">
      <c r="G491" s="140"/>
    </row>
    <row r="492" s="90" customFormat="1" ht="12.75">
      <c r="G492" s="140"/>
    </row>
    <row r="493" s="90" customFormat="1" ht="12.75">
      <c r="G493" s="140"/>
    </row>
    <row r="494" s="90" customFormat="1" ht="12.75">
      <c r="G494" s="140"/>
    </row>
    <row r="495" s="90" customFormat="1" ht="12.75">
      <c r="G495" s="140"/>
    </row>
    <row r="496" s="90" customFormat="1" ht="12.75">
      <c r="G496" s="140"/>
    </row>
    <row r="497" s="90" customFormat="1" ht="12.75">
      <c r="G497" s="140"/>
    </row>
    <row r="498" s="90" customFormat="1" ht="12.75">
      <c r="G498" s="140"/>
    </row>
    <row r="499" s="90" customFormat="1" ht="12.75">
      <c r="G499" s="140"/>
    </row>
    <row r="500" s="90" customFormat="1" ht="12.75">
      <c r="G500" s="140"/>
    </row>
    <row r="501" s="90" customFormat="1" ht="12.75">
      <c r="G501" s="140"/>
    </row>
    <row r="502" s="90" customFormat="1" ht="12.75">
      <c r="G502" s="140"/>
    </row>
    <row r="503" s="90" customFormat="1" ht="12.75">
      <c r="G503" s="140"/>
    </row>
    <row r="504" s="90" customFormat="1" ht="12.75">
      <c r="G504" s="140"/>
    </row>
    <row r="505" s="90" customFormat="1" ht="12.75">
      <c r="G505" s="140"/>
    </row>
    <row r="506" s="90" customFormat="1" ht="12.75">
      <c r="G506" s="140"/>
    </row>
    <row r="507" s="90" customFormat="1" ht="12.75">
      <c r="G507" s="140"/>
    </row>
    <row r="508" s="90" customFormat="1" ht="12.75">
      <c r="G508" s="140"/>
    </row>
    <row r="509" s="90" customFormat="1" ht="12.75">
      <c r="G509" s="140"/>
    </row>
    <row r="510" s="90" customFormat="1" ht="12.75">
      <c r="G510" s="140"/>
    </row>
    <row r="511" s="90" customFormat="1" ht="12.75">
      <c r="G511" s="140"/>
    </row>
    <row r="512" s="90" customFormat="1" ht="12.75">
      <c r="G512" s="140"/>
    </row>
    <row r="513" s="90" customFormat="1" ht="12.75">
      <c r="G513" s="140"/>
    </row>
    <row r="514" s="90" customFormat="1" ht="12.75">
      <c r="G514" s="140"/>
    </row>
    <row r="515" s="90" customFormat="1" ht="12.75">
      <c r="G515" s="140"/>
    </row>
    <row r="516" s="90" customFormat="1" ht="12.75">
      <c r="G516" s="140"/>
    </row>
    <row r="517" s="90" customFormat="1" ht="12.75">
      <c r="G517" s="140"/>
    </row>
    <row r="518" s="90" customFormat="1" ht="12.75">
      <c r="G518" s="140"/>
    </row>
    <row r="519" s="90" customFormat="1" ht="12.75">
      <c r="G519" s="140"/>
    </row>
    <row r="520" s="90" customFormat="1" ht="12.75">
      <c r="G520" s="140"/>
    </row>
    <row r="521" s="90" customFormat="1" ht="12.75">
      <c r="G521" s="140"/>
    </row>
  </sheetData>
  <mergeCells count="60">
    <mergeCell ref="B203:O203"/>
    <mergeCell ref="B97:O98"/>
    <mergeCell ref="B188:O189"/>
    <mergeCell ref="B190:O190"/>
    <mergeCell ref="B141:O141"/>
    <mergeCell ref="A113:O114"/>
    <mergeCell ref="B109:O111"/>
    <mergeCell ref="B166:O166"/>
    <mergeCell ref="C279:O279"/>
    <mergeCell ref="B13:O15"/>
    <mergeCell ref="B90:O92"/>
    <mergeCell ref="B246:O246"/>
    <mergeCell ref="B236:O237"/>
    <mergeCell ref="B252:O253"/>
    <mergeCell ref="B195:O196"/>
    <mergeCell ref="B117:O119"/>
    <mergeCell ref="B156:O158"/>
    <mergeCell ref="B219:C219"/>
    <mergeCell ref="B163:O164"/>
    <mergeCell ref="B148:O150"/>
    <mergeCell ref="B152:O155"/>
    <mergeCell ref="B34:O34"/>
    <mergeCell ref="B40:O41"/>
    <mergeCell ref="B36:O36"/>
    <mergeCell ref="B64:O67"/>
    <mergeCell ref="B17:O19"/>
    <mergeCell ref="B21:O22"/>
    <mergeCell ref="B85:O86"/>
    <mergeCell ref="B59:O60"/>
    <mergeCell ref="B26:O27"/>
    <mergeCell ref="B31:O32"/>
    <mergeCell ref="B81:O82"/>
    <mergeCell ref="B77:O77"/>
    <mergeCell ref="B70:O73"/>
    <mergeCell ref="B46:O46"/>
    <mergeCell ref="C222:E222"/>
    <mergeCell ref="C223:E223"/>
    <mergeCell ref="B215:O216"/>
    <mergeCell ref="B191:O191"/>
    <mergeCell ref="B200:O201"/>
    <mergeCell ref="B193:O194"/>
    <mergeCell ref="B205:P205"/>
    <mergeCell ref="B207:P207"/>
    <mergeCell ref="B209:P209"/>
    <mergeCell ref="B211:P211"/>
    <mergeCell ref="C273:G273"/>
    <mergeCell ref="R246:U246"/>
    <mergeCell ref="B250:O250"/>
    <mergeCell ref="B248:O248"/>
    <mergeCell ref="C259:O260"/>
    <mergeCell ref="C262:O262"/>
    <mergeCell ref="G121:K121"/>
    <mergeCell ref="M264:O264"/>
    <mergeCell ref="I264:K264"/>
    <mergeCell ref="C224:E224"/>
    <mergeCell ref="C225:E225"/>
    <mergeCell ref="B232:O232"/>
    <mergeCell ref="B241:O242"/>
    <mergeCell ref="B227:C227"/>
    <mergeCell ref="C229:O229"/>
  </mergeCells>
  <printOptions/>
  <pageMargins left="0.5118110236220472" right="0.5118110236220472" top="0.2362204724409449" bottom="0.35433070866141736" header="0.5118110236220472" footer="0.2755905511811024"/>
  <pageSetup horizontalDpi="600" verticalDpi="600" orientation="portrait" paperSize="9" scale="95" r:id="rId2"/>
  <headerFooter alignWithMargins="0">
    <oddFooter>&amp;R
</oddFooter>
  </headerFooter>
  <rowBreaks count="5" manualBreakCount="5">
    <brk id="73" max="255" man="1"/>
    <brk id="112" max="13" man="1"/>
    <brk id="162" max="255" man="1"/>
    <brk id="206" max="255" man="1"/>
    <brk id="2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MMS</cp:lastModifiedBy>
  <cp:lastPrinted>2006-11-27T09:59:57Z</cp:lastPrinted>
  <dcterms:created xsi:type="dcterms:W3CDTF">2005-11-28T06:27:33Z</dcterms:created>
  <dcterms:modified xsi:type="dcterms:W3CDTF">2006-11-27T10:20:54Z</dcterms:modified>
  <cp:category/>
  <cp:version/>
  <cp:contentType/>
  <cp:contentStatus/>
</cp:coreProperties>
</file>